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EMPRESAS\BANCO JP MORGAN\SRC SECURITIZADORA - STONE\Raiz\Envio de Informações\Relatorios Diarios\"/>
    </mc:Choice>
  </mc:AlternateContent>
  <xr:revisionPtr revIDLastSave="0" documentId="13_ncr:1_{E2F43D67-3CAF-480F-9A93-2EB93DF3A7CE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Resumo" sheetId="3" r:id="rId1"/>
    <sheet name="Direitos Creditórios" sheetId="2" r:id="rId2"/>
    <sheet name="Resolução de Cessão" sheetId="1" r:id="rId3"/>
  </sheets>
  <definedNames>
    <definedName name="_xlnm._FilterDatabase" localSheetId="1" hidden="1">'Direitos Creditórios'!$A$1:$B$1</definedName>
    <definedName name="_xlnm._FilterDatabase" localSheetId="0" hidden="1">Resumo!$B$27:$E$564</definedName>
  </definedNames>
  <calcPr calcId="191029"/>
</workbook>
</file>

<file path=xl/calcChain.xml><?xml version="1.0" encoding="utf-8"?>
<calcChain xmlns="http://schemas.openxmlformats.org/spreadsheetml/2006/main">
  <c r="E29" i="3" l="1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28" i="3"/>
  <c r="N24" i="3" l="1"/>
  <c r="I24" i="3" l="1"/>
  <c r="K24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24" i="3" l="1"/>
  <c r="J24" i="3"/>
  <c r="F24" i="3" l="1"/>
  <c r="H24" i="3" s="1"/>
  <c r="M24" i="3"/>
  <c r="O24" i="3" s="1"/>
  <c r="Q24" i="3" s="1"/>
  <c r="D28" i="3"/>
  <c r="D29" i="3" l="1"/>
  <c r="D30" i="3" l="1"/>
  <c r="D31" i="3" l="1"/>
  <c r="D32" i="3" l="1"/>
  <c r="D33" i="3" l="1"/>
  <c r="D34" i="3" l="1"/>
  <c r="D35" i="3" l="1"/>
  <c r="D36" i="3" l="1"/>
  <c r="D37" i="3" l="1"/>
  <c r="D38" i="3" l="1"/>
  <c r="D39" i="3" l="1"/>
  <c r="D40" i="3" l="1"/>
  <c r="D41" i="3" l="1"/>
  <c r="D42" i="3" l="1"/>
  <c r="D43" i="3" l="1"/>
  <c r="D44" i="3" l="1"/>
  <c r="D45" i="3" l="1"/>
  <c r="D46" i="3" l="1"/>
  <c r="D47" i="3" l="1"/>
  <c r="D48" i="3" l="1"/>
  <c r="D49" i="3" l="1"/>
  <c r="D50" i="3" l="1"/>
  <c r="D51" i="3" l="1"/>
  <c r="D52" i="3" l="1"/>
  <c r="D53" i="3" l="1"/>
  <c r="D54" i="3" l="1"/>
  <c r="D55" i="3" l="1"/>
  <c r="D56" i="3" l="1"/>
  <c r="D57" i="3" l="1"/>
  <c r="D58" i="3" l="1"/>
  <c r="D59" i="3" l="1"/>
  <c r="D60" i="3" l="1"/>
  <c r="D61" i="3" l="1"/>
  <c r="D62" i="3" l="1"/>
  <c r="D63" i="3" l="1"/>
  <c r="D64" i="3" l="1"/>
  <c r="D65" i="3" l="1"/>
  <c r="D66" i="3" l="1"/>
  <c r="D67" i="3" l="1"/>
  <c r="D68" i="3" l="1"/>
  <c r="D69" i="3" l="1"/>
  <c r="D70" i="3" l="1"/>
  <c r="D71" i="3" l="1"/>
  <c r="D72" i="3" l="1"/>
  <c r="D73" i="3" l="1"/>
  <c r="D74" i="3" l="1"/>
  <c r="D75" i="3" l="1"/>
  <c r="D76" i="3" l="1"/>
  <c r="D77" i="3" l="1"/>
  <c r="D78" i="3" l="1"/>
  <c r="D79" i="3" l="1"/>
  <c r="D80" i="3" l="1"/>
  <c r="D81" i="3" l="1"/>
  <c r="D82" i="3" l="1"/>
  <c r="D83" i="3" l="1"/>
  <c r="D84" i="3" l="1"/>
  <c r="D85" i="3" l="1"/>
  <c r="D86" i="3" l="1"/>
  <c r="D87" i="3" l="1"/>
  <c r="D88" i="3" l="1"/>
  <c r="D89" i="3" l="1"/>
  <c r="D90" i="3" l="1"/>
  <c r="D91" i="3" l="1"/>
  <c r="D92" i="3" l="1"/>
  <c r="D93" i="3" l="1"/>
  <c r="D94" i="3" l="1"/>
  <c r="D95" i="3" l="1"/>
  <c r="D96" i="3" l="1"/>
  <c r="D97" i="3" l="1"/>
  <c r="D98" i="3" l="1"/>
  <c r="D99" i="3" l="1"/>
  <c r="D100" i="3" l="1"/>
  <c r="D101" i="3" l="1"/>
  <c r="D102" i="3" l="1"/>
  <c r="D103" i="3" l="1"/>
  <c r="D104" i="3" l="1"/>
  <c r="D105" i="3" l="1"/>
  <c r="D106" i="3" l="1"/>
  <c r="D107" i="3" l="1"/>
  <c r="D108" i="3" l="1"/>
  <c r="D109" i="3" l="1"/>
  <c r="D110" i="3" l="1"/>
  <c r="D111" i="3" l="1"/>
  <c r="D112" i="3" l="1"/>
  <c r="D113" i="3" l="1"/>
  <c r="D114" i="3" l="1"/>
  <c r="D115" i="3" l="1"/>
  <c r="D116" i="3" l="1"/>
  <c r="D117" i="3" l="1"/>
  <c r="D118" i="3" l="1"/>
  <c r="D119" i="3" l="1"/>
  <c r="D120" i="3" l="1"/>
  <c r="D121" i="3" l="1"/>
  <c r="D122" i="3" l="1"/>
  <c r="D123" i="3" l="1"/>
  <c r="D124" i="3" l="1"/>
  <c r="D125" i="3" l="1"/>
  <c r="D126" i="3" l="1"/>
  <c r="D127" i="3" l="1"/>
  <c r="D128" i="3" l="1"/>
  <c r="D129" i="3" l="1"/>
  <c r="D130" i="3" l="1"/>
  <c r="D131" i="3" l="1"/>
  <c r="D132" i="3" l="1"/>
  <c r="D133" i="3" l="1"/>
  <c r="D134" i="3" l="1"/>
  <c r="D135" i="3" l="1"/>
  <c r="D136" i="3" l="1"/>
  <c r="D137" i="3" l="1"/>
  <c r="D138" i="3" l="1"/>
  <c r="D139" i="3" l="1"/>
  <c r="D140" i="3" l="1"/>
  <c r="D141" i="3" l="1"/>
  <c r="D142" i="3" l="1"/>
  <c r="D143" i="3" l="1"/>
  <c r="D144" i="3" l="1"/>
  <c r="D145" i="3" l="1"/>
  <c r="D146" i="3" l="1"/>
  <c r="D147" i="3" l="1"/>
  <c r="D148" i="3" l="1"/>
  <c r="D149" i="3" l="1"/>
  <c r="D150" i="3" l="1"/>
  <c r="D151" i="3" l="1"/>
  <c r="D152" i="3" l="1"/>
  <c r="D153" i="3" l="1"/>
  <c r="D154" i="3" l="1"/>
  <c r="D155" i="3" l="1"/>
  <c r="D156" i="3" l="1"/>
  <c r="D157" i="3" l="1"/>
  <c r="D158" i="3" l="1"/>
  <c r="D159" i="3" l="1"/>
  <c r="D160" i="3" l="1"/>
  <c r="D161" i="3" l="1"/>
  <c r="D162" i="3" l="1"/>
  <c r="D163" i="3" l="1"/>
  <c r="D164" i="3" l="1"/>
  <c r="D165" i="3" l="1"/>
  <c r="D166" i="3" l="1"/>
  <c r="D167" i="3" l="1"/>
  <c r="D168" i="3" l="1"/>
  <c r="D169" i="3"/>
  <c r="D170" i="3" l="1"/>
  <c r="D171" i="3" l="1"/>
  <c r="D172" i="3" l="1"/>
  <c r="D173" i="3" l="1"/>
  <c r="D174" i="3" l="1"/>
  <c r="D175" i="3" l="1"/>
  <c r="D176" i="3" l="1"/>
  <c r="D177" i="3" l="1"/>
  <c r="D178" i="3" l="1"/>
  <c r="D179" i="3" l="1"/>
  <c r="D180" i="3" l="1"/>
  <c r="D181" i="3" l="1"/>
  <c r="D182" i="3" l="1"/>
  <c r="D183" i="3" l="1"/>
  <c r="D184" i="3" l="1"/>
  <c r="D185" i="3" l="1"/>
  <c r="D186" i="3" l="1"/>
  <c r="D187" i="3" l="1"/>
  <c r="D188" i="3" l="1"/>
  <c r="D189" i="3" l="1"/>
  <c r="D190" i="3" l="1"/>
  <c r="D191" i="3" l="1"/>
  <c r="D192" i="3" l="1"/>
  <c r="D193" i="3" l="1"/>
  <c r="D194" i="3" l="1"/>
  <c r="D195" i="3" l="1"/>
  <c r="D196" i="3" l="1"/>
  <c r="D197" i="3" l="1"/>
  <c r="D198" i="3" l="1"/>
  <c r="D199" i="3" l="1"/>
  <c r="D200" i="3" l="1"/>
  <c r="D201" i="3" l="1"/>
  <c r="D202" i="3" l="1"/>
  <c r="D203" i="3" l="1"/>
  <c r="D204" i="3" l="1"/>
  <c r="D205" i="3" l="1"/>
  <c r="D206" i="3" l="1"/>
  <c r="D207" i="3" l="1"/>
  <c r="D208" i="3" l="1"/>
  <c r="D209" i="3" l="1"/>
  <c r="D210" i="3" l="1"/>
  <c r="D211" i="3" l="1"/>
  <c r="D212" i="3" l="1"/>
  <c r="D213" i="3" l="1"/>
  <c r="D214" i="3" l="1"/>
  <c r="D215" i="3" l="1"/>
  <c r="D216" i="3" l="1"/>
  <c r="D217" i="3" l="1"/>
  <c r="D218" i="3" l="1"/>
  <c r="D219" i="3" l="1"/>
  <c r="D220" i="3" l="1"/>
  <c r="D221" i="3" l="1"/>
  <c r="D222" i="3" l="1"/>
  <c r="D223" i="3" l="1"/>
  <c r="D224" i="3" l="1"/>
  <c r="D225" i="3" l="1"/>
  <c r="D226" i="3" l="1"/>
  <c r="D227" i="3" l="1"/>
  <c r="D228" i="3" l="1"/>
  <c r="D229" i="3" l="1"/>
  <c r="D230" i="3" l="1"/>
  <c r="D231" i="3" l="1"/>
  <c r="D232" i="3" l="1"/>
  <c r="D233" i="3" l="1"/>
  <c r="D234" i="3" l="1"/>
  <c r="D235" i="3" l="1"/>
  <c r="D236" i="3" l="1"/>
  <c r="D237" i="3" l="1"/>
  <c r="D238" i="3" l="1"/>
  <c r="D239" i="3" l="1"/>
  <c r="D240" i="3" l="1"/>
  <c r="D241" i="3" l="1"/>
  <c r="D242" i="3" l="1"/>
  <c r="D243" i="3" l="1"/>
  <c r="D244" i="3" l="1"/>
  <c r="D245" i="3" l="1"/>
  <c r="D246" i="3" l="1"/>
  <c r="D247" i="3" l="1"/>
  <c r="D248" i="3" l="1"/>
  <c r="D249" i="3" l="1"/>
  <c r="D250" i="3" l="1"/>
  <c r="D251" i="3" l="1"/>
  <c r="D252" i="3" l="1"/>
  <c r="D253" i="3" l="1"/>
  <c r="D254" i="3" l="1"/>
  <c r="D255" i="3" l="1"/>
  <c r="D256" i="3" l="1"/>
  <c r="D257" i="3" l="1"/>
  <c r="D258" i="3" l="1"/>
  <c r="D259" i="3" l="1"/>
  <c r="D260" i="3" l="1"/>
  <c r="D261" i="3" l="1"/>
  <c r="D262" i="3" l="1"/>
  <c r="D263" i="3" l="1"/>
  <c r="D264" i="3" l="1"/>
  <c r="D265" i="3" l="1"/>
  <c r="D266" i="3" l="1"/>
  <c r="D267" i="3" l="1"/>
  <c r="D268" i="3" l="1"/>
  <c r="D269" i="3" l="1"/>
  <c r="D270" i="3" l="1"/>
  <c r="D271" i="3" l="1"/>
  <c r="D272" i="3" l="1"/>
  <c r="D273" i="3" l="1"/>
  <c r="D274" i="3" l="1"/>
  <c r="D275" i="3" l="1"/>
  <c r="D276" i="3" l="1"/>
  <c r="D277" i="3" l="1"/>
  <c r="D278" i="3" l="1"/>
  <c r="D279" i="3" l="1"/>
  <c r="D280" i="3" l="1"/>
  <c r="D281" i="3" l="1"/>
  <c r="D282" i="3" l="1"/>
  <c r="D283" i="3" l="1"/>
  <c r="D284" i="3" l="1"/>
  <c r="D285" i="3" l="1"/>
  <c r="D286" i="3" l="1"/>
  <c r="D287" i="3" l="1"/>
  <c r="D288" i="3" l="1"/>
  <c r="D289" i="3" l="1"/>
  <c r="D290" i="3" l="1"/>
  <c r="D291" i="3" l="1"/>
  <c r="D292" i="3" l="1"/>
  <c r="D293" i="3" l="1"/>
  <c r="D294" i="3" l="1"/>
  <c r="D295" i="3" l="1"/>
  <c r="D296" i="3" l="1"/>
  <c r="D297" i="3" l="1"/>
  <c r="D298" i="3" l="1"/>
  <c r="D299" i="3" l="1"/>
  <c r="D300" i="3" l="1"/>
  <c r="D301" i="3" l="1"/>
  <c r="D302" i="3" l="1"/>
  <c r="D303" i="3" l="1"/>
  <c r="D304" i="3" l="1"/>
  <c r="D305" i="3" l="1"/>
  <c r="D306" i="3" l="1"/>
  <c r="D307" i="3" l="1"/>
  <c r="D308" i="3" l="1"/>
  <c r="D309" i="3" l="1"/>
  <c r="D310" i="3" l="1"/>
  <c r="D311" i="3" l="1"/>
  <c r="D312" i="3" l="1"/>
  <c r="D313" i="3" l="1"/>
  <c r="D314" i="3" l="1"/>
  <c r="D315" i="3" l="1"/>
  <c r="D316" i="3" l="1"/>
  <c r="D317" i="3" l="1"/>
  <c r="D318" i="3" l="1"/>
  <c r="D319" i="3" l="1"/>
  <c r="D320" i="3" l="1"/>
  <c r="D321" i="3" l="1"/>
  <c r="D322" i="3" l="1"/>
  <c r="D323" i="3" l="1"/>
  <c r="D324" i="3" l="1"/>
  <c r="D325" i="3" l="1"/>
  <c r="D326" i="3" l="1"/>
  <c r="D327" i="3" l="1"/>
  <c r="D328" i="3" l="1"/>
  <c r="D329" i="3" l="1"/>
  <c r="D330" i="3" l="1"/>
  <c r="D331" i="3" l="1"/>
  <c r="D332" i="3" l="1"/>
  <c r="D333" i="3" l="1"/>
  <c r="D334" i="3" l="1"/>
  <c r="D335" i="3" l="1"/>
  <c r="D336" i="3" l="1"/>
  <c r="D337" i="3" l="1"/>
  <c r="D338" i="3" l="1"/>
  <c r="D339" i="3" l="1"/>
  <c r="D340" i="3" l="1"/>
  <c r="D341" i="3" l="1"/>
  <c r="D342" i="3" l="1"/>
  <c r="D343" i="3" l="1"/>
  <c r="D344" i="3" l="1"/>
  <c r="D345" i="3" l="1"/>
  <c r="D346" i="3" l="1"/>
  <c r="D347" i="3" l="1"/>
  <c r="D348" i="3" l="1"/>
  <c r="D349" i="3" l="1"/>
  <c r="D350" i="3" l="1"/>
  <c r="D351" i="3" l="1"/>
  <c r="D352" i="3" l="1"/>
  <c r="D353" i="3" l="1"/>
  <c r="D354" i="3" l="1"/>
  <c r="D355" i="3" l="1"/>
  <c r="D356" i="3" l="1"/>
  <c r="D357" i="3" l="1"/>
  <c r="D358" i="3" l="1"/>
  <c r="D359" i="3" l="1"/>
  <c r="D360" i="3" l="1"/>
  <c r="D361" i="3" l="1"/>
  <c r="D362" i="3" l="1"/>
  <c r="D363" i="3" l="1"/>
  <c r="D364" i="3" l="1"/>
  <c r="D365" i="3" l="1"/>
  <c r="D366" i="3" l="1"/>
  <c r="D367" i="3" l="1"/>
  <c r="D368" i="3" l="1"/>
  <c r="D369" i="3" l="1"/>
  <c r="D370" i="3" l="1"/>
  <c r="D371" i="3" l="1"/>
  <c r="D372" i="3" l="1"/>
  <c r="D373" i="3" l="1"/>
  <c r="D374" i="3" l="1"/>
  <c r="D375" i="3" l="1"/>
  <c r="D376" i="3" l="1"/>
  <c r="D377" i="3" l="1"/>
  <c r="D378" i="3" l="1"/>
  <c r="D379" i="3" l="1"/>
  <c r="D380" i="3" l="1"/>
  <c r="D381" i="3" l="1"/>
  <c r="D382" i="3" l="1"/>
  <c r="D383" i="3" l="1"/>
  <c r="D384" i="3" l="1"/>
  <c r="D385" i="3" l="1"/>
  <c r="D386" i="3" l="1"/>
  <c r="D387" i="3" l="1"/>
  <c r="D388" i="3" l="1"/>
  <c r="D389" i="3" l="1"/>
  <c r="D390" i="3" l="1"/>
  <c r="D391" i="3" l="1"/>
  <c r="D392" i="3" l="1"/>
  <c r="D393" i="3" l="1"/>
  <c r="D394" i="3" l="1"/>
  <c r="D395" i="3" l="1"/>
  <c r="D396" i="3" l="1"/>
  <c r="D397" i="3" l="1"/>
  <c r="D398" i="3" l="1"/>
  <c r="D399" i="3" l="1"/>
  <c r="D400" i="3" l="1"/>
  <c r="D401" i="3" l="1"/>
  <c r="D402" i="3" l="1"/>
  <c r="D403" i="3" l="1"/>
  <c r="D404" i="3" l="1"/>
  <c r="D405" i="3" l="1"/>
  <c r="D406" i="3" l="1"/>
  <c r="D407" i="3" l="1"/>
  <c r="D408" i="3" l="1"/>
  <c r="D409" i="3" l="1"/>
  <c r="D410" i="3" l="1"/>
  <c r="D411" i="3" l="1"/>
  <c r="D412" i="3" l="1"/>
  <c r="D413" i="3" l="1"/>
  <c r="D414" i="3" l="1"/>
  <c r="D415" i="3" l="1"/>
  <c r="D416" i="3" l="1"/>
  <c r="D417" i="3" l="1"/>
  <c r="D418" i="3" l="1"/>
  <c r="D419" i="3" l="1"/>
  <c r="D420" i="3" l="1"/>
  <c r="D421" i="3" l="1"/>
  <c r="D422" i="3" l="1"/>
  <c r="D423" i="3" l="1"/>
  <c r="D424" i="3" l="1"/>
  <c r="D425" i="3" l="1"/>
  <c r="D426" i="3" l="1"/>
  <c r="D427" i="3" l="1"/>
  <c r="D428" i="3" l="1"/>
  <c r="D429" i="3" l="1"/>
  <c r="D430" i="3" l="1"/>
  <c r="D431" i="3" l="1"/>
  <c r="D432" i="3" l="1"/>
  <c r="D433" i="3" l="1"/>
  <c r="D434" i="3" l="1"/>
  <c r="D435" i="3" l="1"/>
  <c r="D436" i="3" l="1"/>
  <c r="D437" i="3" l="1"/>
  <c r="D438" i="3" l="1"/>
  <c r="D439" i="3" l="1"/>
  <c r="D440" i="3" l="1"/>
  <c r="D441" i="3" l="1"/>
  <c r="D442" i="3" l="1"/>
  <c r="D443" i="3" l="1"/>
  <c r="D444" i="3" l="1"/>
  <c r="D445" i="3" l="1"/>
  <c r="D446" i="3" l="1"/>
  <c r="D447" i="3" l="1"/>
  <c r="D448" i="3" l="1"/>
  <c r="D449" i="3" l="1"/>
  <c r="D450" i="3" l="1"/>
  <c r="D451" i="3" l="1"/>
  <c r="D452" i="3" l="1"/>
  <c r="D453" i="3" l="1"/>
  <c r="D454" i="3" l="1"/>
  <c r="D455" i="3" l="1"/>
  <c r="D456" i="3" l="1"/>
  <c r="D457" i="3" l="1"/>
  <c r="D458" i="3" l="1"/>
  <c r="D459" i="3" l="1"/>
  <c r="D460" i="3" l="1"/>
  <c r="D461" i="3" l="1"/>
  <c r="D462" i="3" l="1"/>
  <c r="D463" i="3" l="1"/>
  <c r="D464" i="3" l="1"/>
  <c r="D465" i="3" l="1"/>
  <c r="D466" i="3" l="1"/>
  <c r="D467" i="3" l="1"/>
  <c r="D468" i="3" l="1"/>
  <c r="D469" i="3" l="1"/>
  <c r="D470" i="3" l="1"/>
  <c r="D471" i="3" l="1"/>
  <c r="D472" i="3" l="1"/>
  <c r="D473" i="3" l="1"/>
  <c r="D474" i="3" l="1"/>
  <c r="D475" i="3" l="1"/>
  <c r="D476" i="3" l="1"/>
  <c r="D477" i="3" l="1"/>
  <c r="D478" i="3" l="1"/>
  <c r="D479" i="3" l="1"/>
  <c r="D480" i="3" l="1"/>
  <c r="D481" i="3" l="1"/>
  <c r="D482" i="3" l="1"/>
  <c r="D483" i="3" l="1"/>
  <c r="D484" i="3" l="1"/>
  <c r="D485" i="3" l="1"/>
  <c r="D486" i="3" l="1"/>
  <c r="D487" i="3" l="1"/>
  <c r="D488" i="3" l="1"/>
  <c r="D489" i="3" l="1"/>
  <c r="D490" i="3" l="1"/>
  <c r="D491" i="3" l="1"/>
  <c r="D492" i="3" l="1"/>
  <c r="D493" i="3" l="1"/>
  <c r="D494" i="3" l="1"/>
  <c r="D495" i="3" l="1"/>
  <c r="D496" i="3" l="1"/>
  <c r="D497" i="3" l="1"/>
  <c r="D498" i="3" l="1"/>
  <c r="D499" i="3" l="1"/>
  <c r="D500" i="3" l="1"/>
  <c r="D501" i="3" l="1"/>
  <c r="D502" i="3" l="1"/>
  <c r="D503" i="3" l="1"/>
  <c r="D504" i="3" l="1"/>
  <c r="D505" i="3" l="1"/>
  <c r="D506" i="3" l="1"/>
  <c r="D507" i="3" l="1"/>
  <c r="D508" i="3" l="1"/>
  <c r="D509" i="3" l="1"/>
  <c r="D510" i="3" l="1"/>
  <c r="D511" i="3" l="1"/>
  <c r="D512" i="3" l="1"/>
  <c r="D513" i="3" l="1"/>
  <c r="D514" i="3" l="1"/>
  <c r="D515" i="3" l="1"/>
  <c r="D516" i="3" l="1"/>
  <c r="D517" i="3" l="1"/>
  <c r="D518" i="3" l="1"/>
  <c r="D519" i="3" l="1"/>
  <c r="D520" i="3" l="1"/>
  <c r="D521" i="3" l="1"/>
  <c r="D522" i="3" l="1"/>
  <c r="D523" i="3" l="1"/>
  <c r="D524" i="3" l="1"/>
  <c r="D525" i="3" l="1"/>
  <c r="D526" i="3" l="1"/>
  <c r="D527" i="3" l="1"/>
  <c r="D528" i="3" l="1"/>
  <c r="D529" i="3" l="1"/>
  <c r="D530" i="3" l="1"/>
  <c r="D531" i="3" l="1"/>
  <c r="D532" i="3" l="1"/>
  <c r="D533" i="3" l="1"/>
  <c r="D534" i="3" l="1"/>
  <c r="D535" i="3" l="1"/>
  <c r="D536" i="3" l="1"/>
  <c r="D537" i="3" l="1"/>
  <c r="D538" i="3" l="1"/>
  <c r="D539" i="3" l="1"/>
  <c r="D540" i="3" l="1"/>
  <c r="D541" i="3" l="1"/>
  <c r="D542" i="3" l="1"/>
  <c r="D543" i="3" l="1"/>
  <c r="D544" i="3" l="1"/>
  <c r="D545" i="3" l="1"/>
  <c r="D546" i="3" l="1"/>
  <c r="D547" i="3" l="1"/>
  <c r="D548" i="3" l="1"/>
  <c r="D549" i="3" l="1"/>
  <c r="D550" i="3" l="1"/>
  <c r="D551" i="3" l="1"/>
  <c r="D552" i="3" l="1"/>
  <c r="D553" i="3" l="1"/>
  <c r="D554" i="3" l="1"/>
  <c r="D555" i="3" l="1"/>
  <c r="D556" i="3" l="1"/>
  <c r="D557" i="3" l="1"/>
  <c r="D558" i="3" l="1"/>
  <c r="D559" i="3" l="1"/>
  <c r="D560" i="3" l="1"/>
  <c r="D561" i="3" l="1"/>
  <c r="D562" i="3" l="1"/>
  <c r="D563" i="3" l="1"/>
  <c r="D56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Ferreira</author>
  </authors>
  <commentList>
    <comment ref="D3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Ricardo Ferreira:</t>
        </r>
        <r>
          <rPr>
            <sz val="9"/>
            <color indexed="81"/>
            <rFont val="Segoe UI"/>
            <family val="2"/>
          </rPr>
          <t xml:space="preserve">
Abertura do dia seguinte</t>
        </r>
      </text>
    </comment>
  </commentList>
</comments>
</file>

<file path=xl/sharedStrings.xml><?xml version="1.0" encoding="utf-8"?>
<sst xmlns="http://schemas.openxmlformats.org/spreadsheetml/2006/main" count="131" uniqueCount="87">
  <si>
    <t>Data de pagamento</t>
  </si>
  <si>
    <t>Vencimento</t>
  </si>
  <si>
    <t>Valor</t>
  </si>
  <si>
    <t>Saldo Conta Autorizada</t>
  </si>
  <si>
    <t>Saldo Devedor das Debêntures</t>
  </si>
  <si>
    <t>Razão Atingida</t>
  </si>
  <si>
    <t>Razão de Direitos Creditórios</t>
  </si>
  <si>
    <t>Status</t>
  </si>
  <si>
    <t>Direitos Creditórios Objetos de Resolução de Cessão</t>
  </si>
  <si>
    <t>Percentual Atingido</t>
  </si>
  <si>
    <t>Percentual Máximo Permitido</t>
  </si>
  <si>
    <t>Parcela Diferida</t>
  </si>
  <si>
    <t>Índice de Resolução de Cessão</t>
  </si>
  <si>
    <t>Faixa de Vencimento</t>
  </si>
  <si>
    <t>Prazo Médio</t>
  </si>
  <si>
    <t>Prazo Máximo</t>
  </si>
  <si>
    <t>Prazo</t>
  </si>
  <si>
    <t>Prazo Mínimo</t>
  </si>
  <si>
    <t>Valor Presente dos Direitos Creditórios</t>
  </si>
  <si>
    <t>Data de Vencimento</t>
  </si>
  <si>
    <t>Data de Verificação</t>
  </si>
  <si>
    <t>OK</t>
  </si>
  <si>
    <t xml:space="preserve"> 01/10/2020</t>
  </si>
  <si>
    <t xml:space="preserve"> 02/10/2020</t>
  </si>
  <si>
    <t xml:space="preserve"> 05/10/2020</t>
  </si>
  <si>
    <t xml:space="preserve"> 06/10/2020</t>
  </si>
  <si>
    <t xml:space="preserve"> 07/10/2020</t>
  </si>
  <si>
    <t xml:space="preserve"> 08/10/2020</t>
  </si>
  <si>
    <t xml:space="preserve"> 09/10/2020</t>
  </si>
  <si>
    <t xml:space="preserve"> 13/10/2020</t>
  </si>
  <si>
    <t xml:space="preserve"> 14/10/2020</t>
  </si>
  <si>
    <t xml:space="preserve"> 15/10/2020</t>
  </si>
  <si>
    <t xml:space="preserve"> 16/10/2020</t>
  </si>
  <si>
    <t xml:space="preserve"> 19/10/2020</t>
  </si>
  <si>
    <t xml:space="preserve"> 20/10/2020</t>
  </si>
  <si>
    <t xml:space="preserve"> 21/10/2020</t>
  </si>
  <si>
    <t xml:space="preserve"> 22/10/2020</t>
  </si>
  <si>
    <t xml:space="preserve"> 23/10/2020</t>
  </si>
  <si>
    <t xml:space="preserve"> 26/10/2020</t>
  </si>
  <si>
    <t xml:space="preserve"> 27/10/2020</t>
  </si>
  <si>
    <t xml:space="preserve"> 28/10/2020</t>
  </si>
  <si>
    <t xml:space="preserve"> 29/10/2020</t>
  </si>
  <si>
    <t xml:space="preserve"> 30/10/2020</t>
  </si>
  <si>
    <t xml:space="preserve"> 03/11/2020</t>
  </si>
  <si>
    <t xml:space="preserve"> 04/11/2020</t>
  </si>
  <si>
    <t xml:space="preserve"> 05/11/2020</t>
  </si>
  <si>
    <t xml:space="preserve"> 06/11/2020</t>
  </si>
  <si>
    <t xml:space="preserve"> 09/11/2020</t>
  </si>
  <si>
    <t xml:space="preserve"> 10/11/2020</t>
  </si>
  <si>
    <t xml:space="preserve"> 11/11/2020</t>
  </si>
  <si>
    <t xml:space="preserve"> 12/11/2020</t>
  </si>
  <si>
    <t xml:space="preserve"> 13/11/2020</t>
  </si>
  <si>
    <t xml:space="preserve"> 16/11/2020</t>
  </si>
  <si>
    <t xml:space="preserve"> 17/11/2020</t>
  </si>
  <si>
    <t xml:space="preserve"> 18/11/2020</t>
  </si>
  <si>
    <t xml:space="preserve"> 19/11/2020</t>
  </si>
  <si>
    <t xml:space="preserve"> 20/11/2020</t>
  </si>
  <si>
    <t xml:space="preserve"> 23/11/2020</t>
  </si>
  <si>
    <t xml:space="preserve"> 24/11/2020</t>
  </si>
  <si>
    <t xml:space="preserve"> 25/11/2020</t>
  </si>
  <si>
    <t xml:space="preserve"> 26/11/2020</t>
  </si>
  <si>
    <t xml:space="preserve"> 27/11/2020</t>
  </si>
  <si>
    <t xml:space="preserve"> 30/11/2020</t>
  </si>
  <si>
    <t xml:space="preserve"> 01/12/2020</t>
  </si>
  <si>
    <t xml:space="preserve"> 02/12/2020</t>
  </si>
  <si>
    <t xml:space="preserve"> 03/12/2020</t>
  </si>
  <si>
    <t xml:space="preserve"> 04/12/2020</t>
  </si>
  <si>
    <t xml:space="preserve"> 09/12/2020</t>
  </si>
  <si>
    <t xml:space="preserve"> 07/12/2020</t>
  </si>
  <si>
    <t xml:space="preserve"> 08/12/2020</t>
  </si>
  <si>
    <t xml:space="preserve"> 10/12/2020</t>
  </si>
  <si>
    <t xml:space="preserve"> 11/12/2020</t>
  </si>
  <si>
    <t xml:space="preserve"> 14/12/2020</t>
  </si>
  <si>
    <t xml:space="preserve"> 15/12/2020</t>
  </si>
  <si>
    <t xml:space="preserve"> 18/12/2020</t>
  </si>
  <si>
    <t xml:space="preserve"> 21/12/2020</t>
  </si>
  <si>
    <t xml:space="preserve"> 22/12/2020</t>
  </si>
  <si>
    <t xml:space="preserve"> 23/12/2020</t>
  </si>
  <si>
    <t xml:space="preserve"> 24/12/2020</t>
  </si>
  <si>
    <t xml:space="preserve"> 28/12/2020</t>
  </si>
  <si>
    <t xml:space="preserve"> 16/12/2020</t>
  </si>
  <si>
    <t xml:space="preserve"> 17/12/2020</t>
  </si>
  <si>
    <t xml:space="preserve"> 08/01/2021</t>
  </si>
  <si>
    <t xml:space="preserve"> 11/01/2021</t>
  </si>
  <si>
    <t xml:space="preserve"> 06/01/2021</t>
  </si>
  <si>
    <t xml:space="preserve"> 05/01/2021</t>
  </si>
  <si>
    <t xml:space="preserve"> 07/01/2021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</si>
</sst>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9" fontId="0" fillId="0" borderId="0" xfId="0" applyNumberFormat="1" applyAlignment="1">
      <alignment horizontal="center"/>
    </xf>
    <xf numFmtId="0" fontId="20" fillId="0" borderId="10" xfId="0" applyFont="1" applyBorder="1" applyAlignment="1">
      <alignment horizontal="center" vertical="center" wrapText="1"/>
    </xf>
    <xf numFmtId="0" fontId="18" fillId="0" borderId="0" xfId="0" applyFont="1"/>
    <xf numFmtId="0" fontId="21" fillId="0" borderId="0" xfId="0" applyFont="1"/>
    <xf numFmtId="164" fontId="22" fillId="0" borderId="10" xfId="1" applyFont="1" applyBorder="1"/>
    <xf numFmtId="0" fontId="22" fillId="0" borderId="10" xfId="0" applyFont="1" applyBorder="1" applyAlignment="1">
      <alignment horizontal="center"/>
    </xf>
    <xf numFmtId="164" fontId="22" fillId="0" borderId="0" xfId="1" applyFont="1"/>
    <xf numFmtId="0" fontId="22" fillId="0" borderId="0" xfId="0" applyFont="1"/>
    <xf numFmtId="164" fontId="22" fillId="0" borderId="10" xfId="1" applyFont="1" applyBorder="1" applyAlignment="1">
      <alignment horizontal="center"/>
    </xf>
    <xf numFmtId="165" fontId="22" fillId="0" borderId="10" xfId="2" applyNumberFormat="1" applyFont="1" applyBorder="1" applyAlignment="1">
      <alignment horizontal="center"/>
    </xf>
    <xf numFmtId="9" fontId="22" fillId="0" borderId="10" xfId="0" applyNumberFormat="1" applyFont="1" applyBorder="1" applyAlignment="1">
      <alignment horizontal="center"/>
    </xf>
    <xf numFmtId="14" fontId="22" fillId="0" borderId="10" xfId="0" applyNumberFormat="1" applyFont="1" applyBorder="1"/>
    <xf numFmtId="14" fontId="19" fillId="0" borderId="10" xfId="44" applyNumberFormat="1" applyBorder="1" applyAlignment="1">
      <alignment horizontal="center"/>
    </xf>
    <xf numFmtId="4" fontId="0" fillId="0" borderId="0" xfId="0" applyNumberFormat="1"/>
    <xf numFmtId="10" fontId="22" fillId="0" borderId="10" xfId="2" applyNumberFormat="1" applyFont="1" applyBorder="1"/>
    <xf numFmtId="10" fontId="22" fillId="0" borderId="10" xfId="2" applyNumberFormat="1" applyFont="1" applyBorder="1" applyAlignment="1">
      <alignment horizontal="center"/>
    </xf>
    <xf numFmtId="1" fontId="22" fillId="0" borderId="10" xfId="0" applyNumberFormat="1" applyFont="1" applyBorder="1" applyAlignment="1">
      <alignment horizontal="center"/>
    </xf>
    <xf numFmtId="164" fontId="22" fillId="0" borderId="10" xfId="1" applyFont="1" applyFill="1" applyBorder="1"/>
    <xf numFmtId="44" fontId="0" fillId="0" borderId="0" xfId="0" applyNumberFormat="1"/>
    <xf numFmtId="0" fontId="20" fillId="33" borderId="10" xfId="0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0" fillId="0" borderId="0" xfId="0" applyFill="1"/>
    <xf numFmtId="14" fontId="19" fillId="0" borderId="0" xfId="44" applyNumberFormat="1" applyBorder="1" applyAlignment="1">
      <alignment horizontal="center"/>
    </xf>
    <xf numFmtId="164" fontId="22" fillId="0" borderId="0" xfId="1" applyFont="1" applyFill="1" applyBorder="1"/>
    <xf numFmtId="164" fontId="22" fillId="0" borderId="0" xfId="1" applyFont="1" applyBorder="1"/>
    <xf numFmtId="10" fontId="22" fillId="0" borderId="0" xfId="2" applyNumberFormat="1" applyFont="1" applyBorder="1"/>
    <xf numFmtId="10" fontId="22" fillId="0" borderId="0" xfId="2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164" fontId="22" fillId="0" borderId="0" xfId="1" applyFont="1" applyBorder="1" applyAlignment="1">
      <alignment horizontal="center"/>
    </xf>
    <xf numFmtId="165" fontId="22" fillId="0" borderId="0" xfId="2" applyNumberFormat="1" applyFont="1" applyBorder="1" applyAlignment="1">
      <alignment horizontal="center"/>
    </xf>
    <xf numFmtId="9" fontId="22" fillId="0" borderId="0" xfId="0" applyNumberFormat="1" applyFont="1" applyBorder="1" applyAlignment="1">
      <alignment horizontal="center"/>
    </xf>
    <xf numFmtId="164" fontId="0" fillId="35" borderId="0" xfId="1" applyFont="1" applyFill="1"/>
    <xf numFmtId="164" fontId="16" fillId="36" borderId="0" xfId="1" applyFont="1" applyFill="1" applyAlignment="1">
      <alignment horizontal="center" vertical="center"/>
    </xf>
    <xf numFmtId="0" fontId="16" fillId="36" borderId="0" xfId="0" applyFont="1" applyFill="1" applyAlignment="1">
      <alignment horizontal="center" vertical="center"/>
    </xf>
    <xf numFmtId="164" fontId="22" fillId="37" borderId="0" xfId="1" applyFont="1" applyFill="1"/>
    <xf numFmtId="43" fontId="0" fillId="0" borderId="0" xfId="45" applyFont="1"/>
    <xf numFmtId="164" fontId="0" fillId="0" borderId="0" xfId="0" applyNumberFormat="1"/>
    <xf numFmtId="14" fontId="0" fillId="0" borderId="0" xfId="0" applyNumberFormat="1" applyAlignment="1">
      <alignment horizontal="center" vertical="center"/>
    </xf>
    <xf numFmtId="164" fontId="0" fillId="0" borderId="0" xfId="1" quotePrefix="1" applyFont="1" applyAlignment="1">
      <alignment horizontal="center" vertical="center"/>
    </xf>
    <xf numFmtId="164" fontId="0" fillId="0" borderId="0" xfId="1" applyFont="1" applyAlignment="1">
      <alignment horizontal="center" vertical="center"/>
    </xf>
    <xf numFmtId="14" fontId="22" fillId="0" borderId="0" xfId="0" applyNumberFormat="1" applyFont="1"/>
    <xf numFmtId="14" fontId="0" fillId="0" borderId="0" xfId="0" applyNumberFormat="1"/>
    <xf numFmtId="14" fontId="22" fillId="0" borderId="0" xfId="0" quotePrefix="1" applyNumberFormat="1" applyFont="1"/>
  </cellXfs>
  <cellStyles count="46">
    <cellStyle name="20% - Ênfase1" xfId="21" builtinId="30" customBuiltin="1"/>
    <cellStyle name="20% - Ênfase2" xfId="25" builtinId="34" customBuiltin="1"/>
    <cellStyle name="20% - Ênfase3" xfId="29" builtinId="38" customBuiltin="1"/>
    <cellStyle name="20% - Ênfase4" xfId="33" builtinId="42" customBuiltin="1"/>
    <cellStyle name="20% - Ênfase5" xfId="37" builtinId="46" customBuiltin="1"/>
    <cellStyle name="20% - Ênfase6" xfId="41" builtinId="50" customBuiltin="1"/>
    <cellStyle name="40% - Ênfase1" xfId="22" builtinId="31" customBuiltin="1"/>
    <cellStyle name="40% - Ênfase2" xfId="26" builtinId="35" customBuiltin="1"/>
    <cellStyle name="40% - Ênfase3" xfId="30" builtinId="39" customBuiltin="1"/>
    <cellStyle name="40% - Ênfase4" xfId="34" builtinId="43" customBuiltin="1"/>
    <cellStyle name="40% - Ênfase5" xfId="38" builtinId="47" customBuiltin="1"/>
    <cellStyle name="40% - Ênfase6" xfId="42" builtinId="51" customBuiltin="1"/>
    <cellStyle name="60% - Ênfase1" xfId="23" builtinId="32" customBuiltin="1"/>
    <cellStyle name="60% - Ênfase2" xfId="27" builtinId="36" customBuiltin="1"/>
    <cellStyle name="60% - Ênfase3" xfId="31" builtinId="40" customBuiltin="1"/>
    <cellStyle name="60% - Ênfase4" xfId="35" builtinId="44" customBuiltin="1"/>
    <cellStyle name="60% - Ênfase5" xfId="39" builtinId="48" customBuiltin="1"/>
    <cellStyle name="60% - Ênfase6" xfId="43" builtinId="52" customBuiltin="1"/>
    <cellStyle name="Bom" xfId="8" builtinId="26" customBuiltin="1"/>
    <cellStyle name="Cálculo" xfId="13" builtinId="22" customBuiltin="1"/>
    <cellStyle name="Célula de Verificação" xfId="15" builtinId="23" customBuiltin="1"/>
    <cellStyle name="Célula Vinculada" xfId="14" builtinId="24" customBuiltin="1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Moeda" xfId="1" builtinId="4"/>
    <cellStyle name="Neutro" xfId="10" builtinId="28" customBuiltin="1"/>
    <cellStyle name="Normal" xfId="0" builtinId="0"/>
    <cellStyle name="Normal 2" xfId="44" xr:uid="{00000000-0005-0000-0000-000021000000}"/>
    <cellStyle name="Nota" xfId="17" builtinId="10" customBuiltin="1"/>
    <cellStyle name="Porcentagem" xfId="2" builtinId="5"/>
    <cellStyle name="Ruim" xfId="9" builtinId="27" customBuiltin="1"/>
    <cellStyle name="Saída" xfId="12" builtinId="21" customBuiltin="1"/>
    <cellStyle name="Texto de Aviso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otal" xfId="19" builtinId="25" customBuiltin="1"/>
    <cellStyle name="Vírgula" xfId="4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B2:R564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14" sqref="J14"/>
    </sheetView>
  </sheetViews>
  <sheetFormatPr defaultRowHeight="14.4" x14ac:dyDescent="0.3"/>
  <cols>
    <col min="1" max="1" width="4.44140625" customWidth="1"/>
    <col min="2" max="2" width="17.44140625" bestFit="1" customWidth="1"/>
    <col min="3" max="3" width="23.44140625" bestFit="1" customWidth="1"/>
    <col min="4" max="4" width="21" customWidth="1"/>
    <col min="5" max="5" width="22.109375" customWidth="1"/>
    <col min="6" max="6" width="17.6640625" bestFit="1" customWidth="1"/>
    <col min="7" max="7" width="19.33203125" bestFit="1" customWidth="1"/>
    <col min="8" max="8" width="17.6640625" bestFit="1" customWidth="1"/>
    <col min="9" max="9" width="16" customWidth="1"/>
    <col min="10" max="10" width="15.44140625" customWidth="1"/>
    <col min="11" max="11" width="14.33203125" customWidth="1"/>
    <col min="12" max="12" width="4.44140625" customWidth="1"/>
    <col min="13" max="13" width="21.88671875" customWidth="1"/>
    <col min="14" max="14" width="25.109375" customWidth="1"/>
    <col min="15" max="15" width="22.6640625" customWidth="1"/>
    <col min="16" max="16" width="13.44140625" customWidth="1"/>
    <col min="17" max="17" width="20.44140625" bestFit="1" customWidth="1"/>
  </cols>
  <sheetData>
    <row r="2" spans="2:18" x14ac:dyDescent="0.3">
      <c r="B2" s="3" t="s">
        <v>6</v>
      </c>
      <c r="C2" s="4"/>
      <c r="D2" s="4"/>
      <c r="E2" s="4"/>
      <c r="F2" s="4"/>
      <c r="G2" s="4"/>
      <c r="H2" s="4"/>
      <c r="M2" s="3" t="s">
        <v>12</v>
      </c>
      <c r="N2" s="7"/>
      <c r="O2" s="7"/>
      <c r="P2" s="7"/>
      <c r="Q2" s="8"/>
    </row>
    <row r="3" spans="2:18" ht="39.75" customHeight="1" x14ac:dyDescent="0.3">
      <c r="B3" s="20" t="s">
        <v>20</v>
      </c>
      <c r="C3" s="20" t="s">
        <v>18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17</v>
      </c>
      <c r="J3" s="20" t="s">
        <v>14</v>
      </c>
      <c r="K3" s="20" t="s">
        <v>15</v>
      </c>
      <c r="M3" s="21" t="s">
        <v>18</v>
      </c>
      <c r="N3" s="21" t="s">
        <v>8</v>
      </c>
      <c r="O3" s="21" t="s">
        <v>9</v>
      </c>
      <c r="P3" s="21" t="s">
        <v>10</v>
      </c>
      <c r="Q3" s="21" t="s">
        <v>7</v>
      </c>
    </row>
    <row r="4" spans="2:18" ht="16.8" customHeight="1" x14ac:dyDescent="0.3">
      <c r="B4" s="13">
        <v>44075</v>
      </c>
      <c r="C4" s="18">
        <v>805529441.87090981</v>
      </c>
      <c r="D4" s="5">
        <v>1224839.45</v>
      </c>
      <c r="E4" s="5">
        <v>758311200</v>
      </c>
      <c r="F4" s="15">
        <v>1.0638828508940787</v>
      </c>
      <c r="G4" s="16">
        <v>1.05</v>
      </c>
      <c r="H4" s="6" t="s">
        <v>21</v>
      </c>
      <c r="I4" s="6">
        <v>1</v>
      </c>
      <c r="J4" s="17">
        <v>40.720630796267358</v>
      </c>
      <c r="K4" s="6">
        <v>99</v>
      </c>
      <c r="M4" s="9">
        <v>805529441.87090981</v>
      </c>
      <c r="N4" s="9">
        <v>6258585.5700000022</v>
      </c>
      <c r="O4" s="10">
        <v>7.769530503396513E-3</v>
      </c>
      <c r="P4" s="11">
        <v>0.02</v>
      </c>
      <c r="Q4" s="11" t="s">
        <v>21</v>
      </c>
      <c r="R4" s="1"/>
    </row>
    <row r="5" spans="2:18" ht="16.8" customHeight="1" x14ac:dyDescent="0.3">
      <c r="B5" s="13">
        <v>44076</v>
      </c>
      <c r="C5" s="18">
        <v>793189988.66396284</v>
      </c>
      <c r="D5" s="5">
        <v>12886744.67</v>
      </c>
      <c r="E5" s="5">
        <v>758367930</v>
      </c>
      <c r="F5" s="15">
        <v>1.0629098376219084</v>
      </c>
      <c r="G5" s="16">
        <v>1.05</v>
      </c>
      <c r="H5" s="6" t="s">
        <v>21</v>
      </c>
      <c r="I5" s="6">
        <v>1</v>
      </c>
      <c r="J5" s="17">
        <v>40.341958735593892</v>
      </c>
      <c r="K5" s="6">
        <v>98</v>
      </c>
      <c r="M5" s="9">
        <v>793189988.66396284</v>
      </c>
      <c r="N5" s="9">
        <v>6224595.9399999976</v>
      </c>
      <c r="O5" s="10">
        <v>7.8475472824418926E-3</v>
      </c>
      <c r="P5" s="11">
        <v>0.02</v>
      </c>
      <c r="Q5" s="11" t="s">
        <v>21</v>
      </c>
      <c r="R5" s="1"/>
    </row>
    <row r="6" spans="2:18" ht="16.8" customHeight="1" x14ac:dyDescent="0.3">
      <c r="B6" s="13">
        <v>44077</v>
      </c>
      <c r="C6" s="18">
        <v>795713625.70014608</v>
      </c>
      <c r="D6" s="5">
        <v>10576338.17</v>
      </c>
      <c r="E6" s="5">
        <v>758424660</v>
      </c>
      <c r="F6" s="15">
        <v>1.0631114814623064</v>
      </c>
      <c r="G6" s="16">
        <v>1.05</v>
      </c>
      <c r="H6" s="6" t="s">
        <v>21</v>
      </c>
      <c r="I6" s="6">
        <v>1</v>
      </c>
      <c r="J6" s="17">
        <v>39.755084742965089</v>
      </c>
      <c r="K6" s="6">
        <v>98</v>
      </c>
      <c r="M6" s="9">
        <v>795713625.70014608</v>
      </c>
      <c r="N6" s="9">
        <v>6277044.3000000026</v>
      </c>
      <c r="O6" s="10">
        <v>7.8885720908409094E-3</v>
      </c>
      <c r="P6" s="11">
        <v>0.02</v>
      </c>
      <c r="Q6" s="11" t="s">
        <v>21</v>
      </c>
      <c r="R6" s="1"/>
    </row>
    <row r="7" spans="2:18" ht="16.8" customHeight="1" x14ac:dyDescent="0.3">
      <c r="B7" s="13">
        <v>44078</v>
      </c>
      <c r="C7" s="18">
        <v>792810254.23924363</v>
      </c>
      <c r="D7" s="5">
        <v>13367646.609999999</v>
      </c>
      <c r="E7" s="5">
        <v>758481397.5</v>
      </c>
      <c r="F7" s="15">
        <v>1.0628842098256519</v>
      </c>
      <c r="G7" s="16">
        <v>1.05</v>
      </c>
      <c r="H7" s="6" t="s">
        <v>21</v>
      </c>
      <c r="I7" s="6">
        <v>4</v>
      </c>
      <c r="J7" s="17">
        <v>45.914504543697205</v>
      </c>
      <c r="K7" s="6">
        <v>115</v>
      </c>
      <c r="M7" s="9">
        <v>792810254.23924363</v>
      </c>
      <c r="N7" s="9">
        <v>5912460.4700000007</v>
      </c>
      <c r="O7" s="10">
        <v>7.4575983829490398E-3</v>
      </c>
      <c r="P7" s="11">
        <v>0.02</v>
      </c>
      <c r="Q7" s="11" t="s">
        <v>21</v>
      </c>
      <c r="R7" s="1"/>
    </row>
    <row r="8" spans="2:18" ht="16.8" customHeight="1" x14ac:dyDescent="0.3">
      <c r="B8" s="13">
        <v>44082</v>
      </c>
      <c r="C8" s="18">
        <v>789836442.89202094</v>
      </c>
      <c r="D8" s="5">
        <v>16224910.77</v>
      </c>
      <c r="E8" s="5">
        <v>758538142.5</v>
      </c>
      <c r="F8" s="15">
        <v>1.062651050091421</v>
      </c>
      <c r="G8" s="16">
        <v>1.05</v>
      </c>
      <c r="H8" s="6" t="s">
        <v>21</v>
      </c>
      <c r="I8" s="6">
        <v>1</v>
      </c>
      <c r="J8" s="17">
        <v>45.044538481624819</v>
      </c>
      <c r="K8" s="6">
        <v>111</v>
      </c>
      <c r="M8" s="9">
        <v>789836442.89202094</v>
      </c>
      <c r="N8" s="9">
        <v>5675244.5099999988</v>
      </c>
      <c r="O8" s="10">
        <v>7.1853414223580787E-3</v>
      </c>
      <c r="P8" s="11">
        <v>0.02</v>
      </c>
      <c r="Q8" s="11" t="s">
        <v>21</v>
      </c>
      <c r="R8" s="1"/>
    </row>
    <row r="9" spans="2:18" ht="16.8" customHeight="1" x14ac:dyDescent="0.3">
      <c r="B9" s="13">
        <v>44083</v>
      </c>
      <c r="C9" s="18">
        <v>795323169.73872471</v>
      </c>
      <c r="D9" s="5">
        <v>11128236.800000001</v>
      </c>
      <c r="E9" s="5">
        <v>758594887.5</v>
      </c>
      <c r="F9" s="15">
        <v>1.0630857389461705</v>
      </c>
      <c r="G9" s="16">
        <v>1.05</v>
      </c>
      <c r="H9" s="6" t="s">
        <v>21</v>
      </c>
      <c r="I9" s="6">
        <v>1</v>
      </c>
      <c r="J9" s="17">
        <v>45.113172488165212</v>
      </c>
      <c r="K9" s="6">
        <v>110</v>
      </c>
      <c r="M9" s="9">
        <v>795323169.73872471</v>
      </c>
      <c r="N9" s="9">
        <v>5576969.1899999995</v>
      </c>
      <c r="O9" s="10">
        <v>7.0122051037845605E-3</v>
      </c>
      <c r="P9" s="11">
        <v>0.02</v>
      </c>
      <c r="Q9" s="11" t="s">
        <v>21</v>
      </c>
      <c r="R9" s="1"/>
    </row>
    <row r="10" spans="2:18" ht="16.8" customHeight="1" x14ac:dyDescent="0.3">
      <c r="B10" s="13">
        <v>44084</v>
      </c>
      <c r="C10" s="18">
        <v>795674980.54173934</v>
      </c>
      <c r="D10" s="5">
        <v>10643463.76</v>
      </c>
      <c r="E10" s="5">
        <v>758651640</v>
      </c>
      <c r="F10" s="15">
        <v>1.0628309513728058</v>
      </c>
      <c r="G10" s="16">
        <v>1.05</v>
      </c>
      <c r="H10" s="6" t="s">
        <v>21</v>
      </c>
      <c r="I10" s="6">
        <v>1</v>
      </c>
      <c r="J10" s="17">
        <v>45.169272484214332</v>
      </c>
      <c r="K10" s="6">
        <v>109</v>
      </c>
      <c r="M10" s="9">
        <v>795674980.54173934</v>
      </c>
      <c r="N10" s="9">
        <v>5745633.7999999989</v>
      </c>
      <c r="O10" s="10">
        <v>7.2210813969393068E-3</v>
      </c>
      <c r="P10" s="11">
        <v>0.02</v>
      </c>
      <c r="Q10" s="11" t="s">
        <v>21</v>
      </c>
      <c r="R10" s="1"/>
    </row>
    <row r="11" spans="2:18" ht="16.8" customHeight="1" x14ac:dyDescent="0.3">
      <c r="B11" s="13">
        <v>44085</v>
      </c>
      <c r="C11" s="18">
        <v>795298845.82161081</v>
      </c>
      <c r="D11" s="5">
        <v>11021116.49</v>
      </c>
      <c r="E11" s="5">
        <v>758708392.5</v>
      </c>
      <c r="F11" s="15">
        <v>1.0627534508412741</v>
      </c>
      <c r="G11" s="16">
        <v>1.05</v>
      </c>
      <c r="H11" s="6" t="s">
        <v>21</v>
      </c>
      <c r="I11" s="6">
        <v>3</v>
      </c>
      <c r="J11" s="17">
        <v>44.967325234108365</v>
      </c>
      <c r="K11" s="6">
        <v>108</v>
      </c>
      <c r="M11" s="9">
        <v>795298845.82161081</v>
      </c>
      <c r="N11" s="9">
        <v>6067474.0499999989</v>
      </c>
      <c r="O11" s="10">
        <v>7.6291749722480562E-3</v>
      </c>
      <c r="P11" s="11">
        <v>0.02</v>
      </c>
      <c r="Q11" s="11" t="s">
        <v>21</v>
      </c>
      <c r="R11" s="1"/>
    </row>
    <row r="12" spans="2:18" ht="16.8" customHeight="1" x14ac:dyDescent="0.3">
      <c r="B12" s="13">
        <v>44088</v>
      </c>
      <c r="C12" s="18">
        <v>789581305.38473773</v>
      </c>
      <c r="D12" s="5">
        <v>16456734.82</v>
      </c>
      <c r="E12" s="5">
        <v>758765152.5</v>
      </c>
      <c r="F12" s="15">
        <v>1.0623023969260867</v>
      </c>
      <c r="G12" s="16">
        <v>1.05</v>
      </c>
      <c r="H12" s="6" t="s">
        <v>21</v>
      </c>
      <c r="I12" s="6">
        <v>1</v>
      </c>
      <c r="J12" s="17">
        <v>46.367885629641563</v>
      </c>
      <c r="K12" s="6">
        <v>105</v>
      </c>
      <c r="M12" s="9">
        <v>789581305.38473773</v>
      </c>
      <c r="N12" s="9">
        <v>5504601.0099999998</v>
      </c>
      <c r="O12" s="10">
        <v>6.9715442506807883E-3</v>
      </c>
      <c r="P12" s="11">
        <v>0.02</v>
      </c>
      <c r="Q12" s="11" t="s">
        <v>21</v>
      </c>
      <c r="R12" s="1"/>
    </row>
    <row r="13" spans="2:18" ht="16.8" customHeight="1" x14ac:dyDescent="0.3">
      <c r="B13" s="13">
        <v>44089</v>
      </c>
      <c r="C13" s="18">
        <v>775037915.06954885</v>
      </c>
      <c r="D13" s="5">
        <v>30187421.52</v>
      </c>
      <c r="E13" s="5">
        <v>758821912.5</v>
      </c>
      <c r="F13" s="15">
        <v>1.0611519294911622</v>
      </c>
      <c r="G13" s="16">
        <v>1.05</v>
      </c>
      <c r="H13" s="6" t="s">
        <v>21</v>
      </c>
      <c r="I13" s="6">
        <v>1</v>
      </c>
      <c r="J13" s="17">
        <v>46.222806737176789</v>
      </c>
      <c r="K13" s="6">
        <v>104</v>
      </c>
      <c r="M13" s="9">
        <v>775037915.06954885</v>
      </c>
      <c r="N13" s="9">
        <v>5464544.8099999987</v>
      </c>
      <c r="O13" s="10">
        <v>7.0506806231661993E-3</v>
      </c>
      <c r="P13" s="11">
        <v>0.02</v>
      </c>
      <c r="Q13" s="11" t="s">
        <v>21</v>
      </c>
      <c r="R13" s="1"/>
    </row>
    <row r="14" spans="2:18" ht="16.8" customHeight="1" x14ac:dyDescent="0.3">
      <c r="B14" s="13">
        <v>44090</v>
      </c>
      <c r="C14" s="18">
        <v>793937761.47643507</v>
      </c>
      <c r="D14" s="5">
        <v>12479756.42</v>
      </c>
      <c r="E14" s="5">
        <v>758878680</v>
      </c>
      <c r="F14" s="15">
        <v>1.0626435280754429</v>
      </c>
      <c r="G14" s="16">
        <v>1.05</v>
      </c>
      <c r="H14" s="6" t="s">
        <v>21</v>
      </c>
      <c r="I14" s="6">
        <v>1</v>
      </c>
      <c r="J14" s="17">
        <v>47.185393041851754</v>
      </c>
      <c r="K14" s="6">
        <v>117</v>
      </c>
      <c r="M14" s="9">
        <v>793937761.47643507</v>
      </c>
      <c r="N14" s="9">
        <v>5494664.1400000006</v>
      </c>
      <c r="O14" s="10">
        <v>6.9207744065251748E-3</v>
      </c>
      <c r="P14" s="11">
        <v>0.02</v>
      </c>
      <c r="Q14" s="11" t="s">
        <v>21</v>
      </c>
      <c r="R14" s="1"/>
    </row>
    <row r="15" spans="2:18" ht="16.8" customHeight="1" x14ac:dyDescent="0.3">
      <c r="B15" s="13">
        <v>44091</v>
      </c>
      <c r="C15" s="18">
        <v>796077762.30590785</v>
      </c>
      <c r="D15" s="5">
        <v>10527527.210000001</v>
      </c>
      <c r="E15" s="5">
        <v>758935455</v>
      </c>
      <c r="F15" s="15">
        <v>1.0628114475372716</v>
      </c>
      <c r="G15" s="16">
        <v>1.05</v>
      </c>
      <c r="H15" s="6" t="s">
        <v>21</v>
      </c>
      <c r="I15" s="6">
        <v>1</v>
      </c>
      <c r="J15" s="17">
        <v>46.674010632354971</v>
      </c>
      <c r="K15" s="6">
        <v>116</v>
      </c>
      <c r="M15" s="9">
        <v>796077762.30590785</v>
      </c>
      <c r="N15" s="9">
        <v>5620194.1399999987</v>
      </c>
      <c r="O15" s="10">
        <v>7.0598557152515128E-3</v>
      </c>
      <c r="P15" s="11">
        <v>0.02</v>
      </c>
      <c r="Q15" s="11" t="s">
        <v>21</v>
      </c>
      <c r="R15" s="1"/>
    </row>
    <row r="16" spans="2:18" ht="16.8" customHeight="1" x14ac:dyDescent="0.3">
      <c r="B16" s="13">
        <v>44092</v>
      </c>
      <c r="C16" s="18">
        <v>801296684.14149272</v>
      </c>
      <c r="D16" s="5">
        <v>5480316.46</v>
      </c>
      <c r="E16" s="5">
        <v>758992230</v>
      </c>
      <c r="F16" s="15">
        <v>1.062958181536974</v>
      </c>
      <c r="G16" s="16">
        <v>1.05</v>
      </c>
      <c r="H16" s="6" t="s">
        <v>21</v>
      </c>
      <c r="I16" s="6">
        <v>3</v>
      </c>
      <c r="J16" s="17">
        <v>46.214860754811852</v>
      </c>
      <c r="K16" s="6">
        <v>115</v>
      </c>
      <c r="M16" s="9">
        <v>801296684.14149272</v>
      </c>
      <c r="N16" s="9">
        <v>5679066.4900000002</v>
      </c>
      <c r="O16" s="10">
        <v>7.0873455517721732E-3</v>
      </c>
      <c r="P16" s="11">
        <v>0.02</v>
      </c>
      <c r="Q16" s="11" t="s">
        <v>21</v>
      </c>
      <c r="R16" s="1"/>
    </row>
    <row r="17" spans="2:18" ht="16.8" customHeight="1" x14ac:dyDescent="0.3">
      <c r="B17" s="13">
        <v>44095</v>
      </c>
      <c r="C17" s="18">
        <v>794882077.11643803</v>
      </c>
      <c r="D17" s="5">
        <v>11755092.16</v>
      </c>
      <c r="E17" s="5">
        <v>759049005</v>
      </c>
      <c r="F17" s="15">
        <v>1.0626944557768545</v>
      </c>
      <c r="G17" s="16">
        <v>1.05</v>
      </c>
      <c r="H17" s="6" t="s">
        <v>21</v>
      </c>
      <c r="I17" s="6">
        <v>1</v>
      </c>
      <c r="J17" s="17">
        <v>45.777004836506457</v>
      </c>
      <c r="K17" s="6">
        <v>112</v>
      </c>
      <c r="M17" s="9">
        <v>794882077.11643803</v>
      </c>
      <c r="N17" s="9">
        <v>5533037.2999999998</v>
      </c>
      <c r="O17" s="10">
        <v>6.9608278501787062E-3</v>
      </c>
      <c r="P17" s="11">
        <v>0.02</v>
      </c>
      <c r="Q17" s="11" t="s">
        <v>21</v>
      </c>
      <c r="R17" s="1"/>
    </row>
    <row r="18" spans="2:18" ht="16.8" customHeight="1" x14ac:dyDescent="0.3">
      <c r="B18" s="13">
        <v>44096</v>
      </c>
      <c r="C18" s="18">
        <v>794358140.61336219</v>
      </c>
      <c r="D18" s="5">
        <v>12306699.869999999</v>
      </c>
      <c r="E18" s="5">
        <v>759105787.5</v>
      </c>
      <c r="F18" s="15">
        <v>1.0626514166622161</v>
      </c>
      <c r="G18" s="16">
        <v>1.05</v>
      </c>
      <c r="H18" s="6" t="s">
        <v>21</v>
      </c>
      <c r="I18" s="6">
        <v>1</v>
      </c>
      <c r="J18" s="17">
        <v>45.674685533580991</v>
      </c>
      <c r="K18" s="6">
        <v>111</v>
      </c>
      <c r="M18" s="9">
        <v>794358140.61336219</v>
      </c>
      <c r="N18" s="9">
        <v>5596004.2299999986</v>
      </c>
      <c r="O18" s="10">
        <v>7.0446867022462365E-3</v>
      </c>
      <c r="P18" s="11">
        <v>0.02</v>
      </c>
      <c r="Q18" s="11" t="s">
        <v>21</v>
      </c>
      <c r="R18" s="1"/>
    </row>
    <row r="19" spans="2:18" ht="16.8" customHeight="1" x14ac:dyDescent="0.3">
      <c r="B19" s="13">
        <v>44097</v>
      </c>
      <c r="C19" s="18">
        <v>795641478.55137336</v>
      </c>
      <c r="D19" s="5">
        <v>11159354.560000001</v>
      </c>
      <c r="E19" s="5">
        <v>759162577.5</v>
      </c>
      <c r="F19" s="15">
        <v>1.0627510588947244</v>
      </c>
      <c r="G19" s="16">
        <v>1.05</v>
      </c>
      <c r="H19" s="6" t="s">
        <v>21</v>
      </c>
      <c r="I19" s="6">
        <v>1</v>
      </c>
      <c r="J19" s="17">
        <v>45.883476904667432</v>
      </c>
      <c r="K19" s="6">
        <v>110</v>
      </c>
      <c r="M19" s="9">
        <v>795641478.55137336</v>
      </c>
      <c r="N19" s="9">
        <v>5549675.2200000007</v>
      </c>
      <c r="O19" s="10">
        <v>6.9750954036538037E-3</v>
      </c>
      <c r="P19" s="11">
        <v>0.02</v>
      </c>
      <c r="Q19" s="11" t="s">
        <v>21</v>
      </c>
      <c r="R19" s="1"/>
    </row>
    <row r="20" spans="2:18" ht="16.8" customHeight="1" x14ac:dyDescent="0.3">
      <c r="B20" s="13">
        <v>44098</v>
      </c>
      <c r="C20" s="18">
        <v>796172479.12536204</v>
      </c>
      <c r="D20" s="5">
        <v>10719218.17</v>
      </c>
      <c r="E20" s="5">
        <v>759219375</v>
      </c>
      <c r="F20" s="15">
        <v>1.0627912351359079</v>
      </c>
      <c r="G20" s="16">
        <v>1.05</v>
      </c>
      <c r="H20" s="6" t="s">
        <v>21</v>
      </c>
      <c r="I20" s="6">
        <v>1</v>
      </c>
      <c r="J20" s="17">
        <v>46.189525575884474</v>
      </c>
      <c r="K20" s="6">
        <v>109</v>
      </c>
      <c r="M20" s="9">
        <v>796172479.12536204</v>
      </c>
      <c r="N20" s="9">
        <v>5511931.2300000032</v>
      </c>
      <c r="O20" s="10">
        <v>6.9230366214807545E-3</v>
      </c>
      <c r="P20" s="11">
        <v>0.02</v>
      </c>
      <c r="Q20" s="11" t="s">
        <v>21</v>
      </c>
      <c r="R20" s="1"/>
    </row>
    <row r="21" spans="2:18" ht="16.8" customHeight="1" x14ac:dyDescent="0.3">
      <c r="B21" s="13">
        <v>44099</v>
      </c>
      <c r="C21" s="18">
        <v>796184409.58391595</v>
      </c>
      <c r="D21" s="5">
        <v>10765121.59</v>
      </c>
      <c r="E21" s="5">
        <v>759276172.5</v>
      </c>
      <c r="F21" s="15">
        <v>1.0627879030062886</v>
      </c>
      <c r="G21" s="16">
        <v>1.05</v>
      </c>
      <c r="H21" s="6" t="s">
        <v>21</v>
      </c>
      <c r="I21" s="6">
        <v>3</v>
      </c>
      <c r="J21" s="17">
        <v>46.537760361284228</v>
      </c>
      <c r="K21" s="6">
        <v>108</v>
      </c>
      <c r="M21" s="9">
        <v>796184409.58391595</v>
      </c>
      <c r="N21" s="9">
        <v>5485423.9900000012</v>
      </c>
      <c r="O21" s="10">
        <v>6.8896400431486347E-3</v>
      </c>
      <c r="P21" s="11">
        <v>0.02</v>
      </c>
      <c r="Q21" s="11" t="s">
        <v>21</v>
      </c>
      <c r="R21" s="1"/>
    </row>
    <row r="22" spans="2:18" ht="16.8" customHeight="1" x14ac:dyDescent="0.3">
      <c r="B22" s="13">
        <v>44102</v>
      </c>
      <c r="C22" s="18">
        <v>794919938.07583272</v>
      </c>
      <c r="D22" s="5">
        <v>12012748.869999999</v>
      </c>
      <c r="E22" s="5">
        <v>759389775</v>
      </c>
      <c r="F22" s="15">
        <v>1.0626067317614762</v>
      </c>
      <c r="G22" s="16">
        <v>1.05</v>
      </c>
      <c r="H22" s="6" t="s">
        <v>21</v>
      </c>
      <c r="I22" s="6">
        <v>1</v>
      </c>
      <c r="J22" s="17">
        <v>45.462369924781008</v>
      </c>
      <c r="K22" s="6">
        <v>105</v>
      </c>
      <c r="M22" s="9">
        <v>794919938.07583272</v>
      </c>
      <c r="N22" s="9">
        <v>5354233.2800000021</v>
      </c>
      <c r="O22" s="10">
        <v>6.7355629460752386E-3</v>
      </c>
      <c r="P22" s="11">
        <v>0.02</v>
      </c>
      <c r="Q22" s="11" t="s">
        <v>21</v>
      </c>
      <c r="R22" s="1"/>
    </row>
    <row r="23" spans="2:18" ht="16.8" customHeight="1" x14ac:dyDescent="0.3">
      <c r="B23" s="13">
        <v>44103</v>
      </c>
      <c r="C23" s="18">
        <v>796267313.9760952</v>
      </c>
      <c r="D23" s="5">
        <v>10804543.4</v>
      </c>
      <c r="E23" s="5">
        <v>759446587.5</v>
      </c>
      <c r="F23" s="15">
        <v>1.0627104929562874</v>
      </c>
      <c r="G23" s="16">
        <v>1.05</v>
      </c>
      <c r="H23" s="6" t="s">
        <v>21</v>
      </c>
      <c r="I23" s="6">
        <v>1</v>
      </c>
      <c r="J23" s="17">
        <v>44.805226896572307</v>
      </c>
      <c r="K23" s="6">
        <v>104</v>
      </c>
      <c r="M23" s="9">
        <v>796267313.9760952</v>
      </c>
      <c r="N23" s="9">
        <v>5434783.6699999999</v>
      </c>
      <c r="O23" s="10">
        <v>6.8253255842712617E-3</v>
      </c>
      <c r="P23" s="11">
        <v>0.02</v>
      </c>
      <c r="Q23" s="11" t="s">
        <v>21</v>
      </c>
      <c r="R23" s="1"/>
    </row>
    <row r="24" spans="2:18" ht="16.8" customHeight="1" x14ac:dyDescent="0.3">
      <c r="B24" s="13">
        <v>44104</v>
      </c>
      <c r="C24" s="18">
        <f>+SUM(C28:C291)</f>
        <v>794360307.88683629</v>
      </c>
      <c r="D24" s="5">
        <v>3298320.33</v>
      </c>
      <c r="E24" s="5">
        <v>750000000</v>
      </c>
      <c r="F24" s="15">
        <f>+(C24+D24)/E24</f>
        <v>1.0635448376224483</v>
      </c>
      <c r="G24" s="16">
        <v>1.05</v>
      </c>
      <c r="H24" s="6" t="str">
        <f>+IF(F24&gt;G24,"OK","DEFAULT")</f>
        <v>OK</v>
      </c>
      <c r="I24" s="6">
        <f>MIN(E28:E108)</f>
        <v>1</v>
      </c>
      <c r="J24" s="17">
        <f>SUMPRODUCT(C28:C187,E28:E187)/SUM(C28:C1187)</f>
        <v>43.913799093709649</v>
      </c>
      <c r="K24" s="6">
        <f>MAX(E28:E802)</f>
        <v>103</v>
      </c>
      <c r="M24" s="9">
        <f>C24</f>
        <v>794360307.88683629</v>
      </c>
      <c r="N24" s="9">
        <f>+SUM('Resolução de Cessão'!B:B)</f>
        <v>5285524.87</v>
      </c>
      <c r="O24" s="10">
        <f>+N24/M24</f>
        <v>6.6538129077226881E-3</v>
      </c>
      <c r="P24" s="11">
        <v>0.02</v>
      </c>
      <c r="Q24" s="11" t="str">
        <f>+IF(O24&lt;P24,"OK","DEFAULT")</f>
        <v>OK</v>
      </c>
      <c r="R24" s="1"/>
    </row>
    <row r="25" spans="2:18" ht="15" customHeight="1" x14ac:dyDescent="0.3">
      <c r="B25" s="23"/>
      <c r="C25" s="24"/>
      <c r="D25" s="25"/>
      <c r="E25" s="25"/>
      <c r="F25" s="26"/>
      <c r="G25" s="27"/>
      <c r="H25" s="28"/>
      <c r="I25" s="28"/>
      <c r="J25" s="29"/>
      <c r="K25" s="28"/>
      <c r="M25" s="30"/>
      <c r="N25" s="30"/>
      <c r="O25" s="31"/>
      <c r="P25" s="32"/>
      <c r="Q25" s="32"/>
      <c r="R25" s="1"/>
    </row>
    <row r="26" spans="2:18" x14ac:dyDescent="0.3">
      <c r="B26" s="3" t="s">
        <v>13</v>
      </c>
      <c r="C26" s="8"/>
      <c r="D26" s="8"/>
      <c r="F26" s="19"/>
      <c r="G26" s="19"/>
    </row>
    <row r="27" spans="2:18" x14ac:dyDescent="0.3">
      <c r="B27" s="2" t="s">
        <v>1</v>
      </c>
      <c r="C27" s="2" t="s">
        <v>2</v>
      </c>
      <c r="D27" s="2" t="s">
        <v>11</v>
      </c>
      <c r="E27" s="2" t="s">
        <v>16</v>
      </c>
      <c r="G27" s="19"/>
      <c r="O27" s="14"/>
    </row>
    <row r="28" spans="2:18" x14ac:dyDescent="0.3">
      <c r="B28" s="12">
        <v>44105</v>
      </c>
      <c r="C28" s="5">
        <f>+SUMIF('Direitos Creditórios'!B:B,Resumo!B28,'Direitos Creditórios'!A:A)</f>
        <v>3508564.8104018006</v>
      </c>
      <c r="D28" s="5">
        <f t="shared" ref="D28:D37" si="0">+C28*6%</f>
        <v>210513.88862410802</v>
      </c>
      <c r="E28" s="6">
        <f>MAX(B28-$B$24,0)</f>
        <v>1</v>
      </c>
    </row>
    <row r="29" spans="2:18" x14ac:dyDescent="0.3">
      <c r="B29" s="12">
        <v>44106</v>
      </c>
      <c r="C29" s="5">
        <f>+SUMIF('Direitos Creditórios'!B:B,Resumo!B29,'Direitos Creditórios'!A:A)</f>
        <v>8709681.6962980349</v>
      </c>
      <c r="D29" s="5">
        <f t="shared" si="0"/>
        <v>522580.90177788207</v>
      </c>
      <c r="E29" s="6">
        <f t="shared" ref="E29:E92" si="1">MAX(B29-$B$24,0)</f>
        <v>2</v>
      </c>
    </row>
    <row r="30" spans="2:18" x14ac:dyDescent="0.3">
      <c r="B30" s="12">
        <v>44109</v>
      </c>
      <c r="C30" s="5">
        <f>+SUMIF('Direitos Creditórios'!B:B,Resumo!B30,'Direitos Creditórios'!A:A)</f>
        <v>22685322.926821586</v>
      </c>
      <c r="D30" s="5">
        <f t="shared" si="0"/>
        <v>1361119.3756092952</v>
      </c>
      <c r="E30" s="6">
        <f t="shared" si="1"/>
        <v>5</v>
      </c>
    </row>
    <row r="31" spans="2:18" x14ac:dyDescent="0.3">
      <c r="B31" s="12">
        <v>44110</v>
      </c>
      <c r="C31" s="5">
        <f>+SUMIF('Direitos Creditórios'!B:B,Resumo!B31,'Direitos Creditórios'!A:A)</f>
        <v>7102643.8056857521</v>
      </c>
      <c r="D31" s="5">
        <f t="shared" si="0"/>
        <v>426158.62834114511</v>
      </c>
      <c r="E31" s="6">
        <f t="shared" si="1"/>
        <v>6</v>
      </c>
    </row>
    <row r="32" spans="2:18" x14ac:dyDescent="0.3">
      <c r="B32" s="12">
        <v>44111</v>
      </c>
      <c r="C32" s="5">
        <f>+SUMIF('Direitos Creditórios'!B:B,Resumo!B32,'Direitos Creditórios'!A:A)</f>
        <v>3388787.0807666029</v>
      </c>
      <c r="D32" s="5">
        <f t="shared" si="0"/>
        <v>203327.22484599616</v>
      </c>
      <c r="E32" s="6">
        <f t="shared" si="1"/>
        <v>7</v>
      </c>
    </row>
    <row r="33" spans="2:5" x14ac:dyDescent="0.3">
      <c r="B33" s="12">
        <v>44112</v>
      </c>
      <c r="C33" s="5">
        <f>+SUMIF('Direitos Creditórios'!B:B,Resumo!B33,'Direitos Creditórios'!A:A)</f>
        <v>2271489.5574246938</v>
      </c>
      <c r="D33" s="5">
        <f t="shared" si="0"/>
        <v>136289.37344548161</v>
      </c>
      <c r="E33" s="6">
        <f t="shared" si="1"/>
        <v>8</v>
      </c>
    </row>
    <row r="34" spans="2:5" x14ac:dyDescent="0.3">
      <c r="B34" s="12">
        <v>44113</v>
      </c>
      <c r="C34" s="5">
        <f>+SUMIF('Direitos Creditórios'!B:B,Resumo!B34,'Direitos Creditórios'!A:A)</f>
        <v>9064613.8507586122</v>
      </c>
      <c r="D34" s="5">
        <f t="shared" si="0"/>
        <v>543876.83104551677</v>
      </c>
      <c r="E34" s="6">
        <f t="shared" si="1"/>
        <v>9</v>
      </c>
    </row>
    <row r="35" spans="2:5" x14ac:dyDescent="0.3">
      <c r="B35" s="12">
        <v>44117</v>
      </c>
      <c r="C35" s="5">
        <f>+SUMIF('Direitos Creditórios'!B:B,Resumo!B35,'Direitos Creditórios'!A:A)</f>
        <v>19226613.505124222</v>
      </c>
      <c r="D35" s="5">
        <f t="shared" si="0"/>
        <v>1153596.8103074534</v>
      </c>
      <c r="E35" s="6">
        <f t="shared" si="1"/>
        <v>13</v>
      </c>
    </row>
    <row r="36" spans="2:5" x14ac:dyDescent="0.3">
      <c r="B36" s="12">
        <v>44118</v>
      </c>
      <c r="C36" s="5">
        <f>+SUMIF('Direitos Creditórios'!B:B,Resumo!B36,'Direitos Creditórios'!A:A)</f>
        <v>6653241.5518361162</v>
      </c>
      <c r="D36" s="5">
        <f t="shared" si="0"/>
        <v>399194.49311016698</v>
      </c>
      <c r="E36" s="6">
        <f t="shared" si="1"/>
        <v>14</v>
      </c>
    </row>
    <row r="37" spans="2:5" x14ac:dyDescent="0.3">
      <c r="B37" s="12">
        <v>44119</v>
      </c>
      <c r="C37" s="5">
        <f>+SUMIF('Direitos Creditórios'!B:B,Resumo!B37,'Direitos Creditórios'!A:A)</f>
        <v>10443229.568857903</v>
      </c>
      <c r="D37" s="5">
        <f t="shared" si="0"/>
        <v>626593.77413147409</v>
      </c>
      <c r="E37" s="6">
        <f t="shared" si="1"/>
        <v>15</v>
      </c>
    </row>
    <row r="38" spans="2:5" x14ac:dyDescent="0.3">
      <c r="B38" s="12">
        <v>44120</v>
      </c>
      <c r="C38" s="5">
        <f>+SUMIF('Direitos Creditórios'!B:B,Resumo!B38,'Direitos Creditórios'!A:A)</f>
        <v>16994047.657789417</v>
      </c>
      <c r="D38" s="5">
        <f t="shared" ref="D38:D59" si="2">+C38*6%</f>
        <v>1019642.859467365</v>
      </c>
      <c r="E38" s="6">
        <f t="shared" si="1"/>
        <v>16</v>
      </c>
    </row>
    <row r="39" spans="2:5" x14ac:dyDescent="0.3">
      <c r="B39" s="12">
        <v>44123</v>
      </c>
      <c r="C39" s="5">
        <f>+SUMIF('Direitos Creditórios'!B:B,Resumo!B39,'Direitos Creditórios'!A:A)</f>
        <v>28436542.092843082</v>
      </c>
      <c r="D39" s="5">
        <f t="shared" si="2"/>
        <v>1706192.5255705849</v>
      </c>
      <c r="E39" s="6">
        <f t="shared" si="1"/>
        <v>19</v>
      </c>
    </row>
    <row r="40" spans="2:5" x14ac:dyDescent="0.3">
      <c r="B40" s="12">
        <v>44124</v>
      </c>
      <c r="C40" s="5">
        <f>+SUMIF('Direitos Creditórios'!B:B,Resumo!B40,'Direitos Creditórios'!A:A)</f>
        <v>4753555.5897164829</v>
      </c>
      <c r="D40" s="5">
        <f t="shared" si="2"/>
        <v>285213.33538298897</v>
      </c>
      <c r="E40" s="6">
        <f t="shared" si="1"/>
        <v>20</v>
      </c>
    </row>
    <row r="41" spans="2:5" x14ac:dyDescent="0.3">
      <c r="B41" s="12">
        <v>44125</v>
      </c>
      <c r="C41" s="5">
        <f>+SUMIF('Direitos Creditórios'!B:B,Resumo!B41,'Direitos Creditórios'!A:A)</f>
        <v>8314029.2044988554</v>
      </c>
      <c r="D41" s="5">
        <f t="shared" si="2"/>
        <v>498841.75226993131</v>
      </c>
      <c r="E41" s="6">
        <f t="shared" si="1"/>
        <v>21</v>
      </c>
    </row>
    <row r="42" spans="2:5" x14ac:dyDescent="0.3">
      <c r="B42" s="12">
        <v>44126</v>
      </c>
      <c r="C42" s="5">
        <f>+SUMIF('Direitos Creditórios'!B:B,Resumo!B42,'Direitos Creditórios'!A:A)</f>
        <v>2222355.9592275294</v>
      </c>
      <c r="D42" s="5">
        <f t="shared" si="2"/>
        <v>133341.35755365176</v>
      </c>
      <c r="E42" s="6">
        <f t="shared" si="1"/>
        <v>22</v>
      </c>
    </row>
    <row r="43" spans="2:5" x14ac:dyDescent="0.3">
      <c r="B43" s="12">
        <v>44127</v>
      </c>
      <c r="C43" s="5">
        <f>+SUMIF('Direitos Creditórios'!B:B,Resumo!B43,'Direitos Creditórios'!A:A)</f>
        <v>5656319.3782340148</v>
      </c>
      <c r="D43" s="5">
        <f t="shared" si="2"/>
        <v>339379.16269404086</v>
      </c>
      <c r="E43" s="6">
        <f t="shared" si="1"/>
        <v>23</v>
      </c>
    </row>
    <row r="44" spans="2:5" x14ac:dyDescent="0.3">
      <c r="B44" s="12">
        <v>44130</v>
      </c>
      <c r="C44" s="5">
        <f>+SUMIF('Direitos Creditórios'!B:B,Resumo!B44,'Direitos Creditórios'!A:A)</f>
        <v>40423710.006217912</v>
      </c>
      <c r="D44" s="5">
        <f t="shared" si="2"/>
        <v>2425422.6003730744</v>
      </c>
      <c r="E44" s="6">
        <f t="shared" si="1"/>
        <v>26</v>
      </c>
    </row>
    <row r="45" spans="2:5" x14ac:dyDescent="0.3">
      <c r="B45" s="12">
        <v>44131</v>
      </c>
      <c r="C45" s="5">
        <f>+SUMIF('Direitos Creditórios'!B:B,Resumo!B45,'Direitos Creditórios'!A:A)</f>
        <v>7992619.1664143382</v>
      </c>
      <c r="D45" s="5">
        <f t="shared" si="2"/>
        <v>479557.14998486027</v>
      </c>
      <c r="E45" s="6">
        <f t="shared" si="1"/>
        <v>27</v>
      </c>
    </row>
    <row r="46" spans="2:5" x14ac:dyDescent="0.3">
      <c r="B46" s="12">
        <v>44132</v>
      </c>
      <c r="C46" s="5">
        <f>+SUMIF('Direitos Creditórios'!B:B,Resumo!B46,'Direitos Creditórios'!A:A)</f>
        <v>9302319.0161599051</v>
      </c>
      <c r="D46" s="5">
        <f t="shared" si="2"/>
        <v>558139.14096959424</v>
      </c>
      <c r="E46" s="6">
        <f t="shared" si="1"/>
        <v>28</v>
      </c>
    </row>
    <row r="47" spans="2:5" x14ac:dyDescent="0.3">
      <c r="B47" s="12">
        <v>44133</v>
      </c>
      <c r="C47" s="5">
        <f>+SUMIF('Direitos Creditórios'!B:B,Resumo!B47,'Direitos Creditórios'!A:A)</f>
        <v>10116301.394671453</v>
      </c>
      <c r="D47" s="5">
        <f t="shared" si="2"/>
        <v>606978.08368028712</v>
      </c>
      <c r="E47" s="6">
        <f t="shared" si="1"/>
        <v>29</v>
      </c>
    </row>
    <row r="48" spans="2:5" x14ac:dyDescent="0.3">
      <c r="B48" s="12">
        <v>44134</v>
      </c>
      <c r="C48" s="5">
        <f>+SUMIF('Direitos Creditórios'!B:B,Resumo!B48,'Direitos Creditórios'!A:A)</f>
        <v>10097801.195498787</v>
      </c>
      <c r="D48" s="5">
        <f t="shared" si="2"/>
        <v>605868.07172992721</v>
      </c>
      <c r="E48" s="6">
        <f t="shared" si="1"/>
        <v>30</v>
      </c>
    </row>
    <row r="49" spans="2:5" x14ac:dyDescent="0.3">
      <c r="B49" s="12">
        <v>44138</v>
      </c>
      <c r="C49" s="5">
        <f>+SUMIF('Direitos Creditórios'!B:B,Resumo!B49,'Direitos Creditórios'!A:A)</f>
        <v>12435131.404330075</v>
      </c>
      <c r="D49" s="5">
        <f t="shared" si="2"/>
        <v>746107.8842598045</v>
      </c>
      <c r="E49" s="6">
        <f t="shared" si="1"/>
        <v>34</v>
      </c>
    </row>
    <row r="50" spans="2:5" x14ac:dyDescent="0.3">
      <c r="B50" s="12">
        <v>44139</v>
      </c>
      <c r="C50" s="5">
        <f>+SUMIF('Direitos Creditórios'!B:B,Resumo!B50,'Direitos Creditórios'!A:A)</f>
        <v>7540237.2547374107</v>
      </c>
      <c r="D50" s="5">
        <f t="shared" si="2"/>
        <v>452414.23528424464</v>
      </c>
      <c r="E50" s="6">
        <f t="shared" si="1"/>
        <v>35</v>
      </c>
    </row>
    <row r="51" spans="2:5" x14ac:dyDescent="0.3">
      <c r="B51" s="12">
        <v>44140</v>
      </c>
      <c r="C51" s="5">
        <f>+SUMIF('Direitos Creditórios'!B:B,Resumo!B51,'Direitos Creditórios'!A:A)</f>
        <v>22374700.422894962</v>
      </c>
      <c r="D51" s="5">
        <f t="shared" si="2"/>
        <v>1342482.0253736977</v>
      </c>
      <c r="E51" s="6">
        <f t="shared" si="1"/>
        <v>36</v>
      </c>
    </row>
    <row r="52" spans="2:5" x14ac:dyDescent="0.3">
      <c r="B52" s="12">
        <v>44141</v>
      </c>
      <c r="C52" s="5">
        <f>+SUMIF('Direitos Creditórios'!B:B,Resumo!B52,'Direitos Creditórios'!A:A)</f>
        <v>16754981.118933339</v>
      </c>
      <c r="D52" s="5">
        <f t="shared" si="2"/>
        <v>1005298.8671360003</v>
      </c>
      <c r="E52" s="6">
        <f t="shared" si="1"/>
        <v>37</v>
      </c>
    </row>
    <row r="53" spans="2:5" x14ac:dyDescent="0.3">
      <c r="B53" s="12">
        <v>44144</v>
      </c>
      <c r="C53" s="5">
        <f>+SUMIF('Direitos Creditórios'!B:B,Resumo!B53,'Direitos Creditórios'!A:A)</f>
        <v>58571479.220021531</v>
      </c>
      <c r="D53" s="5">
        <f t="shared" si="2"/>
        <v>3514288.7532012919</v>
      </c>
      <c r="E53" s="6">
        <f t="shared" si="1"/>
        <v>40</v>
      </c>
    </row>
    <row r="54" spans="2:5" x14ac:dyDescent="0.3">
      <c r="B54" s="12">
        <v>44145</v>
      </c>
      <c r="C54" s="5">
        <f>+SUMIF('Direitos Creditórios'!B:B,Resumo!B54,'Direitos Creditórios'!A:A)</f>
        <v>27106691.314104874</v>
      </c>
      <c r="D54" s="5">
        <f t="shared" si="2"/>
        <v>1626401.4788462925</v>
      </c>
      <c r="E54" s="6">
        <f t="shared" si="1"/>
        <v>41</v>
      </c>
    </row>
    <row r="55" spans="2:5" x14ac:dyDescent="0.3">
      <c r="B55" s="12">
        <v>44146</v>
      </c>
      <c r="C55" s="5">
        <f>+SUMIF('Direitos Creditórios'!B:B,Resumo!B55,'Direitos Creditórios'!A:A)</f>
        <v>17278938.566527311</v>
      </c>
      <c r="D55" s="5">
        <f t="shared" si="2"/>
        <v>1036736.3139916386</v>
      </c>
      <c r="E55" s="6">
        <f t="shared" si="1"/>
        <v>42</v>
      </c>
    </row>
    <row r="56" spans="2:5" x14ac:dyDescent="0.3">
      <c r="B56" s="12">
        <v>44147</v>
      </c>
      <c r="C56" s="5">
        <f>+SUMIF('Direitos Creditórios'!B:B,Resumo!B56,'Direitos Creditórios'!A:A)</f>
        <v>15660815.217587344</v>
      </c>
      <c r="D56" s="5">
        <f t="shared" si="2"/>
        <v>939648.91305524064</v>
      </c>
      <c r="E56" s="6">
        <f t="shared" si="1"/>
        <v>43</v>
      </c>
    </row>
    <row r="57" spans="2:5" x14ac:dyDescent="0.3">
      <c r="B57" s="12">
        <v>44148</v>
      </c>
      <c r="C57" s="5">
        <f>+SUMIF('Direitos Creditórios'!B:B,Resumo!B57,'Direitos Creditórios'!A:A)</f>
        <v>19312738.190277625</v>
      </c>
      <c r="D57" s="5">
        <f t="shared" si="2"/>
        <v>1158764.2914166574</v>
      </c>
      <c r="E57" s="6">
        <f t="shared" si="1"/>
        <v>44</v>
      </c>
    </row>
    <row r="58" spans="2:5" x14ac:dyDescent="0.3">
      <c r="B58" s="12">
        <v>44151</v>
      </c>
      <c r="C58" s="5">
        <f>+SUMIF('Direitos Creditórios'!B:B,Resumo!B58,'Direitos Creditórios'!A:A)</f>
        <v>34936199.41821374</v>
      </c>
      <c r="D58" s="5">
        <f t="shared" si="2"/>
        <v>2096171.9650928243</v>
      </c>
      <c r="E58" s="6">
        <f t="shared" si="1"/>
        <v>47</v>
      </c>
    </row>
    <row r="59" spans="2:5" x14ac:dyDescent="0.3">
      <c r="B59" s="12">
        <v>44152</v>
      </c>
      <c r="C59" s="5">
        <f>+SUMIF('Direitos Creditórios'!B:B,Resumo!B59,'Direitos Creditórios'!A:A)</f>
        <v>14136764.583376665</v>
      </c>
      <c r="D59" s="5">
        <f t="shared" si="2"/>
        <v>848205.8750025999</v>
      </c>
      <c r="E59" s="6">
        <f t="shared" si="1"/>
        <v>48</v>
      </c>
    </row>
    <row r="60" spans="2:5" x14ac:dyDescent="0.3">
      <c r="B60" s="12">
        <v>44153</v>
      </c>
      <c r="C60" s="5">
        <f>+SUMIF('Direitos Creditórios'!B:B,Resumo!B60,'Direitos Creditórios'!A:A)</f>
        <v>5134225.2457348444</v>
      </c>
      <c r="D60" s="5">
        <f t="shared" ref="D60:D92" si="3">+C60*6%</f>
        <v>308053.51474409067</v>
      </c>
      <c r="E60" s="6">
        <f t="shared" si="1"/>
        <v>49</v>
      </c>
    </row>
    <row r="61" spans="2:5" x14ac:dyDescent="0.3">
      <c r="B61" s="12">
        <v>44154</v>
      </c>
      <c r="C61" s="5">
        <f>+SUMIF('Direitos Creditórios'!B:B,Resumo!B61,'Direitos Creditórios'!A:A)</f>
        <v>10129320.357504316</v>
      </c>
      <c r="D61" s="5">
        <f t="shared" si="3"/>
        <v>607759.22145025886</v>
      </c>
      <c r="E61" s="6">
        <f t="shared" si="1"/>
        <v>50</v>
      </c>
    </row>
    <row r="62" spans="2:5" x14ac:dyDescent="0.3">
      <c r="B62" s="12">
        <v>44155</v>
      </c>
      <c r="C62" s="5">
        <f>+SUMIF('Direitos Creditórios'!B:B,Resumo!B62,'Direitos Creditórios'!A:A)</f>
        <v>15138050.00476284</v>
      </c>
      <c r="D62" s="5">
        <f t="shared" si="3"/>
        <v>908283.00028577039</v>
      </c>
      <c r="E62" s="6">
        <f t="shared" si="1"/>
        <v>51</v>
      </c>
    </row>
    <row r="63" spans="2:5" x14ac:dyDescent="0.3">
      <c r="B63" s="12">
        <v>44158</v>
      </c>
      <c r="C63" s="5">
        <f>+SUMIF('Direitos Creditórios'!B:B,Resumo!B63,'Direitos Creditórios'!A:A)</f>
        <v>43213122.825577885</v>
      </c>
      <c r="D63" s="5">
        <f t="shared" si="3"/>
        <v>2592787.3695346732</v>
      </c>
      <c r="E63" s="6">
        <f t="shared" si="1"/>
        <v>54</v>
      </c>
    </row>
    <row r="64" spans="2:5" x14ac:dyDescent="0.3">
      <c r="B64" s="12">
        <v>44159</v>
      </c>
      <c r="C64" s="5">
        <f>+SUMIF('Direitos Creditórios'!B:B,Resumo!B64,'Direitos Creditórios'!A:A)</f>
        <v>24626205.236317921</v>
      </c>
      <c r="D64" s="5">
        <f t="shared" si="3"/>
        <v>1477572.3141790752</v>
      </c>
      <c r="E64" s="6">
        <f t="shared" si="1"/>
        <v>55</v>
      </c>
    </row>
    <row r="65" spans="2:5" x14ac:dyDescent="0.3">
      <c r="B65" s="12">
        <v>44160</v>
      </c>
      <c r="C65" s="5">
        <f>+SUMIF('Direitos Creditórios'!B:B,Resumo!B65,'Direitos Creditórios'!A:A)</f>
        <v>8279969.8440366006</v>
      </c>
      <c r="D65" s="5">
        <f t="shared" si="3"/>
        <v>496798.19064219599</v>
      </c>
      <c r="E65" s="6">
        <f t="shared" si="1"/>
        <v>56</v>
      </c>
    </row>
    <row r="66" spans="2:5" x14ac:dyDescent="0.3">
      <c r="B66" s="12">
        <v>44161</v>
      </c>
      <c r="C66" s="5">
        <f>+SUMIF('Direitos Creditórios'!B:B,Resumo!B66,'Direitos Creditórios'!A:A)</f>
        <v>17474811.97418746</v>
      </c>
      <c r="D66" s="5">
        <f t="shared" si="3"/>
        <v>1048488.7184512476</v>
      </c>
      <c r="E66" s="6">
        <f t="shared" si="1"/>
        <v>57</v>
      </c>
    </row>
    <row r="67" spans="2:5" x14ac:dyDescent="0.3">
      <c r="B67" s="12">
        <v>44162</v>
      </c>
      <c r="C67" s="5">
        <f>+SUMIF('Direitos Creditórios'!B:B,Resumo!B67,'Direitos Creditórios'!A:A)</f>
        <v>4987337.9478800632</v>
      </c>
      <c r="D67" s="5">
        <f t="shared" si="3"/>
        <v>299240.27687280381</v>
      </c>
      <c r="E67" s="6">
        <f t="shared" si="1"/>
        <v>58</v>
      </c>
    </row>
    <row r="68" spans="2:5" x14ac:dyDescent="0.3">
      <c r="B68" s="12">
        <v>44165</v>
      </c>
      <c r="C68" s="5">
        <f>+SUMIF('Direitos Creditórios'!B:B,Resumo!B68,'Direitos Creditórios'!A:A)</f>
        <v>3381032.3147795321</v>
      </c>
      <c r="D68" s="5">
        <f t="shared" si="3"/>
        <v>202861.93888677191</v>
      </c>
      <c r="E68" s="6">
        <f t="shared" si="1"/>
        <v>61</v>
      </c>
    </row>
    <row r="69" spans="2:5" x14ac:dyDescent="0.3">
      <c r="B69" s="12">
        <v>44166</v>
      </c>
      <c r="C69" s="5">
        <f>+SUMIF('Direitos Creditórios'!B:B,Resumo!B69,'Direitos Creditórios'!A:A)</f>
        <v>6935861.677032779</v>
      </c>
      <c r="D69" s="5">
        <f t="shared" si="3"/>
        <v>416151.70062196674</v>
      </c>
      <c r="E69" s="6">
        <f t="shared" si="1"/>
        <v>62</v>
      </c>
    </row>
    <row r="70" spans="2:5" x14ac:dyDescent="0.3">
      <c r="B70" s="12">
        <v>44167</v>
      </c>
      <c r="C70" s="5">
        <f>+SUMIF('Direitos Creditórios'!B:B,Resumo!B70,'Direitos Creditórios'!A:A)</f>
        <v>1564840.205953113</v>
      </c>
      <c r="D70" s="5">
        <f t="shared" si="3"/>
        <v>93890.412357186782</v>
      </c>
      <c r="E70" s="6">
        <f t="shared" si="1"/>
        <v>63</v>
      </c>
    </row>
    <row r="71" spans="2:5" x14ac:dyDescent="0.3">
      <c r="B71" s="12">
        <v>44168</v>
      </c>
      <c r="C71" s="5">
        <f>+SUMIF('Direitos Creditórios'!B:B,Resumo!B71,'Direitos Creditórios'!A:A)</f>
        <v>6520918.6064929133</v>
      </c>
      <c r="D71" s="5">
        <f t="shared" si="3"/>
        <v>391255.11638957477</v>
      </c>
      <c r="E71" s="6">
        <f t="shared" si="1"/>
        <v>64</v>
      </c>
    </row>
    <row r="72" spans="2:5" x14ac:dyDescent="0.3">
      <c r="B72" s="12">
        <v>44169</v>
      </c>
      <c r="C72" s="5">
        <f>+SUMIF('Direitos Creditórios'!B:B,Resumo!B72,'Direitos Creditórios'!A:A)</f>
        <v>4394350.5920467135</v>
      </c>
      <c r="D72" s="5">
        <f t="shared" si="3"/>
        <v>263661.03552280279</v>
      </c>
      <c r="E72" s="6">
        <f t="shared" si="1"/>
        <v>65</v>
      </c>
    </row>
    <row r="73" spans="2:5" x14ac:dyDescent="0.3">
      <c r="B73" s="12">
        <v>44172</v>
      </c>
      <c r="C73" s="5">
        <f>+SUMIF('Direitos Creditórios'!B:B,Resumo!B73,'Direitos Creditórios'!A:A)</f>
        <v>37954038.966026708</v>
      </c>
      <c r="D73" s="5">
        <f t="shared" si="3"/>
        <v>2277242.3379616025</v>
      </c>
      <c r="E73" s="6">
        <f t="shared" si="1"/>
        <v>68</v>
      </c>
    </row>
    <row r="74" spans="2:5" x14ac:dyDescent="0.3">
      <c r="B74" s="12">
        <v>44173</v>
      </c>
      <c r="C74" s="5">
        <f>+SUMIF('Direitos Creditórios'!B:B,Resumo!B74,'Direitos Creditórios'!A:A)</f>
        <v>1421482.7737430776</v>
      </c>
      <c r="D74" s="5">
        <f t="shared" si="3"/>
        <v>85288.966424584651</v>
      </c>
      <c r="E74" s="6">
        <f t="shared" si="1"/>
        <v>69</v>
      </c>
    </row>
    <row r="75" spans="2:5" x14ac:dyDescent="0.3">
      <c r="B75" s="12">
        <v>44174</v>
      </c>
      <c r="C75" s="5">
        <f>+SUMIF('Direitos Creditórios'!B:B,Resumo!B75,'Direitos Creditórios'!A:A)</f>
        <v>1379216.4425096277</v>
      </c>
      <c r="D75" s="5">
        <f t="shared" si="3"/>
        <v>82752.986550577654</v>
      </c>
      <c r="E75" s="6">
        <f t="shared" si="1"/>
        <v>70</v>
      </c>
    </row>
    <row r="76" spans="2:5" x14ac:dyDescent="0.3">
      <c r="B76" s="12">
        <v>44175</v>
      </c>
      <c r="C76" s="5">
        <f>+SUMIF('Direitos Creditórios'!B:B,Resumo!B76,'Direitos Creditórios'!A:A)</f>
        <v>12060885.179528886</v>
      </c>
      <c r="D76" s="5">
        <f t="shared" si="3"/>
        <v>723653.1107717331</v>
      </c>
      <c r="E76" s="6">
        <f t="shared" si="1"/>
        <v>71</v>
      </c>
    </row>
    <row r="77" spans="2:5" x14ac:dyDescent="0.3">
      <c r="B77" s="12">
        <v>44176</v>
      </c>
      <c r="C77" s="5">
        <f>+SUMIF('Direitos Creditórios'!B:B,Resumo!B77,'Direitos Creditórios'!A:A)</f>
        <v>9273080.3667807449</v>
      </c>
      <c r="D77" s="5">
        <f t="shared" si="3"/>
        <v>556384.82200684468</v>
      </c>
      <c r="E77" s="6">
        <f t="shared" si="1"/>
        <v>72</v>
      </c>
    </row>
    <row r="78" spans="2:5" x14ac:dyDescent="0.3">
      <c r="B78" s="12">
        <v>44179</v>
      </c>
      <c r="C78" s="5">
        <f>+SUMIF('Direitos Creditórios'!B:B,Resumo!B78,'Direitos Creditórios'!A:A)</f>
        <v>29213045.12548773</v>
      </c>
      <c r="D78" s="5">
        <f t="shared" si="3"/>
        <v>1752782.7075292638</v>
      </c>
      <c r="E78" s="6">
        <f t="shared" si="1"/>
        <v>75</v>
      </c>
    </row>
    <row r="79" spans="2:5" x14ac:dyDescent="0.3">
      <c r="B79" s="12">
        <v>44180</v>
      </c>
      <c r="C79" s="5">
        <f>+SUMIF('Direitos Creditórios'!B:B,Resumo!B79,'Direitos Creditórios'!A:A)</f>
        <v>260246.2286405332</v>
      </c>
      <c r="D79" s="5">
        <f t="shared" si="3"/>
        <v>15614.773718431992</v>
      </c>
      <c r="E79" s="6">
        <f t="shared" si="1"/>
        <v>76</v>
      </c>
    </row>
    <row r="80" spans="2:5" x14ac:dyDescent="0.3">
      <c r="B80" s="12">
        <v>44181</v>
      </c>
      <c r="C80" s="5">
        <f>+SUMIF('Direitos Creditórios'!B:B,Resumo!B80,'Direitos Creditórios'!A:A)</f>
        <v>2156190.4192506028</v>
      </c>
      <c r="D80" s="5">
        <f t="shared" si="3"/>
        <v>129371.42515503617</v>
      </c>
      <c r="E80" s="6">
        <f t="shared" si="1"/>
        <v>77</v>
      </c>
    </row>
    <row r="81" spans="2:5" x14ac:dyDescent="0.3">
      <c r="B81" s="12">
        <v>44182</v>
      </c>
      <c r="C81" s="5">
        <f>+SUMIF('Direitos Creditórios'!B:B,Resumo!B81,'Direitos Creditórios'!A:A)</f>
        <v>13488238.993001362</v>
      </c>
      <c r="D81" s="5">
        <f t="shared" si="3"/>
        <v>809294.33958008175</v>
      </c>
      <c r="E81" s="6">
        <f t="shared" si="1"/>
        <v>78</v>
      </c>
    </row>
    <row r="82" spans="2:5" x14ac:dyDescent="0.3">
      <c r="B82" s="12">
        <v>44183</v>
      </c>
      <c r="C82" s="5">
        <f>+SUMIF('Direitos Creditórios'!B:B,Resumo!B82,'Direitos Creditórios'!A:A)</f>
        <v>6294270.0527207907</v>
      </c>
      <c r="D82" s="5">
        <f t="shared" si="3"/>
        <v>377656.20316324744</v>
      </c>
      <c r="E82" s="6">
        <f t="shared" si="1"/>
        <v>79</v>
      </c>
    </row>
    <row r="83" spans="2:5" x14ac:dyDescent="0.3">
      <c r="B83" s="12">
        <v>44186</v>
      </c>
      <c r="C83" s="5">
        <f>+SUMIF('Direitos Creditórios'!B:B,Resumo!B83,'Direitos Creditórios'!A:A)</f>
        <v>18432096.151108235</v>
      </c>
      <c r="D83" s="5">
        <f t="shared" si="3"/>
        <v>1105925.769066494</v>
      </c>
      <c r="E83" s="6">
        <f t="shared" si="1"/>
        <v>82</v>
      </c>
    </row>
    <row r="84" spans="2:5" x14ac:dyDescent="0.3">
      <c r="B84" s="12">
        <v>44187</v>
      </c>
      <c r="C84" s="5">
        <f>+SUMIF('Direitos Creditórios'!B:B,Resumo!B84,'Direitos Creditórios'!A:A)</f>
        <v>10918041.272014564</v>
      </c>
      <c r="D84" s="5">
        <f t="shared" si="3"/>
        <v>655082.47632087383</v>
      </c>
      <c r="E84" s="6">
        <f t="shared" si="1"/>
        <v>83</v>
      </c>
    </row>
    <row r="85" spans="2:5" x14ac:dyDescent="0.3">
      <c r="B85" s="12">
        <v>44188</v>
      </c>
      <c r="C85" s="5">
        <f>+SUMIF('Direitos Creditórios'!B:B,Resumo!B85,'Direitos Creditórios'!A:A)</f>
        <v>4227101.4877666188</v>
      </c>
      <c r="D85" s="5">
        <f t="shared" si="3"/>
        <v>253626.08926599711</v>
      </c>
      <c r="E85" s="6">
        <f t="shared" si="1"/>
        <v>84</v>
      </c>
    </row>
    <row r="86" spans="2:5" x14ac:dyDescent="0.3">
      <c r="B86" s="12">
        <v>44189</v>
      </c>
      <c r="C86" s="5">
        <f>+SUMIF('Direitos Creditórios'!B:B,Resumo!B86,'Direitos Creditórios'!A:A)</f>
        <v>94636.782088146269</v>
      </c>
      <c r="D86" s="5">
        <f t="shared" si="3"/>
        <v>5678.2069252887759</v>
      </c>
      <c r="E86" s="6">
        <f t="shared" si="1"/>
        <v>85</v>
      </c>
    </row>
    <row r="87" spans="2:5" x14ac:dyDescent="0.3">
      <c r="B87" s="12">
        <v>44193</v>
      </c>
      <c r="C87" s="5">
        <f>+SUMIF('Direitos Creditórios'!B:B,Resumo!B87,'Direitos Creditórios'!A:A)</f>
        <v>5121348.3143013651</v>
      </c>
      <c r="D87" s="5">
        <f t="shared" si="3"/>
        <v>307280.8988580819</v>
      </c>
      <c r="E87" s="6">
        <f t="shared" si="1"/>
        <v>89</v>
      </c>
    </row>
    <row r="88" spans="2:5" hidden="1" x14ac:dyDescent="0.3">
      <c r="B88" s="12">
        <v>44194</v>
      </c>
      <c r="C88" s="5">
        <f>+SUMIF('Direitos Creditórios'!B:B,Resumo!B88,'Direitos Creditórios'!A:A)</f>
        <v>0</v>
      </c>
      <c r="D88" s="5">
        <f t="shared" si="3"/>
        <v>0</v>
      </c>
      <c r="E88" s="6">
        <f t="shared" si="1"/>
        <v>90</v>
      </c>
    </row>
    <row r="89" spans="2:5" hidden="1" x14ac:dyDescent="0.3">
      <c r="B89" s="12">
        <v>44195</v>
      </c>
      <c r="C89" s="5">
        <f>+SUMIF('Direitos Creditórios'!B:B,Resumo!B89,'Direitos Creditórios'!A:A)</f>
        <v>0</v>
      </c>
      <c r="D89" s="5">
        <f t="shared" si="3"/>
        <v>0</v>
      </c>
      <c r="E89" s="6">
        <f t="shared" si="1"/>
        <v>91</v>
      </c>
    </row>
    <row r="90" spans="2:5" hidden="1" x14ac:dyDescent="0.3">
      <c r="B90" s="12">
        <v>44196</v>
      </c>
      <c r="C90" s="5">
        <f>+SUMIF('Direitos Creditórios'!B:B,Resumo!B90,'Direitos Creditórios'!A:A)</f>
        <v>0</v>
      </c>
      <c r="D90" s="5">
        <f t="shared" si="3"/>
        <v>0</v>
      </c>
      <c r="E90" s="6">
        <f t="shared" si="1"/>
        <v>92</v>
      </c>
    </row>
    <row r="91" spans="2:5" hidden="1" x14ac:dyDescent="0.3">
      <c r="B91" s="12">
        <v>44200</v>
      </c>
      <c r="C91" s="5">
        <f>+SUMIF('Direitos Creditórios'!B:B,Resumo!B91,'Direitos Creditórios'!A:A)</f>
        <v>0</v>
      </c>
      <c r="D91" s="5">
        <f t="shared" si="3"/>
        <v>0</v>
      </c>
      <c r="E91" s="6">
        <f t="shared" si="1"/>
        <v>96</v>
      </c>
    </row>
    <row r="92" spans="2:5" x14ac:dyDescent="0.3">
      <c r="B92" s="12">
        <v>44201</v>
      </c>
      <c r="C92" s="5">
        <f>+SUMIF('Direitos Creditórios'!B:B,Resumo!B92,'Direitos Creditórios'!A:A)</f>
        <v>435714.91972522839</v>
      </c>
      <c r="D92" s="5">
        <f t="shared" si="3"/>
        <v>26142.895183513701</v>
      </c>
      <c r="E92" s="6">
        <f t="shared" si="1"/>
        <v>97</v>
      </c>
    </row>
    <row r="93" spans="2:5" x14ac:dyDescent="0.3">
      <c r="B93" s="12">
        <v>44202</v>
      </c>
      <c r="C93" s="5">
        <f>+SUMIF('Direitos Creditórios'!B:B,Resumo!B93,'Direitos Creditórios'!A:A)</f>
        <v>436913.17787912983</v>
      </c>
      <c r="D93" s="5">
        <f t="shared" ref="D93:D129" si="4">+C93*6%</f>
        <v>26214.790672747789</v>
      </c>
      <c r="E93" s="6">
        <f t="shared" ref="E93:E96" si="5">MAX(B93-$B$24,0)</f>
        <v>98</v>
      </c>
    </row>
    <row r="94" spans="2:5" x14ac:dyDescent="0.3">
      <c r="B94" s="12">
        <v>44203</v>
      </c>
      <c r="C94" s="5">
        <f>+SUMIF('Direitos Creditórios'!B:B,Resumo!B94,'Direitos Creditórios'!A:A)</f>
        <v>233704.99157016232</v>
      </c>
      <c r="D94" s="5">
        <f t="shared" si="4"/>
        <v>14022.299494209739</v>
      </c>
      <c r="E94" s="6">
        <f t="shared" si="5"/>
        <v>99</v>
      </c>
    </row>
    <row r="95" spans="2:5" x14ac:dyDescent="0.3">
      <c r="B95" s="12">
        <v>44204</v>
      </c>
      <c r="C95" s="5">
        <f>+SUMIF('Direitos Creditórios'!B:B,Resumo!B95,'Direitos Creditórios'!A:A)</f>
        <v>58190.296643241782</v>
      </c>
      <c r="D95" s="5">
        <f t="shared" si="4"/>
        <v>3491.4177985945066</v>
      </c>
      <c r="E95" s="6">
        <f t="shared" si="5"/>
        <v>100</v>
      </c>
    </row>
    <row r="96" spans="2:5" x14ac:dyDescent="0.3">
      <c r="B96" s="12">
        <v>44207</v>
      </c>
      <c r="C96" s="5">
        <f>+SUMIF('Direitos Creditórios'!B:B,Resumo!B96,'Direitos Creditórios'!A:A)</f>
        <v>5649353.3874907931</v>
      </c>
      <c r="D96" s="5">
        <f t="shared" si="4"/>
        <v>338961.20324944757</v>
      </c>
      <c r="E96" s="6">
        <f t="shared" si="5"/>
        <v>103</v>
      </c>
    </row>
    <row r="97" spans="2:4" hidden="1" x14ac:dyDescent="0.3">
      <c r="B97" s="12">
        <v>44208</v>
      </c>
      <c r="C97" s="5">
        <f>+SUMIF('Direitos Creditórios'!B:B,Resumo!B97,'Direitos Creditórios'!A:A)</f>
        <v>0</v>
      </c>
      <c r="D97" s="5">
        <f t="shared" si="4"/>
        <v>0</v>
      </c>
    </row>
    <row r="98" spans="2:4" hidden="1" x14ac:dyDescent="0.3">
      <c r="B98" s="12">
        <v>44209</v>
      </c>
      <c r="C98" s="5">
        <f>+SUMIF('Direitos Creditórios'!B:B,Resumo!B98,'Direitos Creditórios'!A:A)</f>
        <v>0</v>
      </c>
      <c r="D98" s="5">
        <f t="shared" si="4"/>
        <v>0</v>
      </c>
    </row>
    <row r="99" spans="2:4" hidden="1" x14ac:dyDescent="0.3">
      <c r="B99" s="12">
        <v>44210</v>
      </c>
      <c r="C99" s="5">
        <f>+SUMIF('Direitos Creditórios'!B:B,Resumo!B99,'Direitos Creditórios'!A:A)</f>
        <v>0</v>
      </c>
      <c r="D99" s="5">
        <f t="shared" si="4"/>
        <v>0</v>
      </c>
    </row>
    <row r="100" spans="2:4" hidden="1" x14ac:dyDescent="0.3">
      <c r="B100" s="12">
        <v>44211</v>
      </c>
      <c r="C100" s="5">
        <f>+SUMIF('Direitos Creditórios'!B:B,Resumo!B100,'Direitos Creditórios'!A:A)</f>
        <v>0</v>
      </c>
      <c r="D100" s="5">
        <f t="shared" si="4"/>
        <v>0</v>
      </c>
    </row>
    <row r="101" spans="2:4" hidden="1" x14ac:dyDescent="0.3">
      <c r="B101" s="12">
        <v>44214</v>
      </c>
      <c r="C101" s="5">
        <f>+SUMIF('Direitos Creditórios'!B:B,Resumo!B101,'Direitos Creditórios'!A:A)</f>
        <v>0</v>
      </c>
      <c r="D101" s="5">
        <f t="shared" si="4"/>
        <v>0</v>
      </c>
    </row>
    <row r="102" spans="2:4" hidden="1" x14ac:dyDescent="0.3">
      <c r="B102" s="12">
        <v>44215</v>
      </c>
      <c r="C102" s="5">
        <f>+SUMIF('Direitos Creditórios'!B:B,Resumo!B102,'Direitos Creditórios'!A:A)</f>
        <v>0</v>
      </c>
      <c r="D102" s="5">
        <f t="shared" si="4"/>
        <v>0</v>
      </c>
    </row>
    <row r="103" spans="2:4" hidden="1" x14ac:dyDescent="0.3">
      <c r="B103" s="12">
        <v>44216</v>
      </c>
      <c r="C103" s="5">
        <f>+SUMIF('Direitos Creditórios'!B:B,Resumo!B103,'Direitos Creditórios'!A:A)</f>
        <v>0</v>
      </c>
      <c r="D103" s="5">
        <f t="shared" si="4"/>
        <v>0</v>
      </c>
    </row>
    <row r="104" spans="2:4" hidden="1" x14ac:dyDescent="0.3">
      <c r="B104" s="12">
        <v>44217</v>
      </c>
      <c r="C104" s="5">
        <f>+SUMIF('Direitos Creditórios'!B:B,Resumo!B104,'Direitos Creditórios'!A:A)</f>
        <v>0</v>
      </c>
      <c r="D104" s="5">
        <f t="shared" si="4"/>
        <v>0</v>
      </c>
    </row>
    <row r="105" spans="2:4" hidden="1" x14ac:dyDescent="0.3">
      <c r="B105" s="12">
        <v>44218</v>
      </c>
      <c r="C105" s="5">
        <f>+SUMIF('Direitos Creditórios'!B:B,Resumo!B105,'Direitos Creditórios'!A:A)</f>
        <v>0</v>
      </c>
      <c r="D105" s="5">
        <f t="shared" si="4"/>
        <v>0</v>
      </c>
    </row>
    <row r="106" spans="2:4" hidden="1" x14ac:dyDescent="0.3">
      <c r="B106" s="12">
        <v>44221</v>
      </c>
      <c r="C106" s="5">
        <f>+SUMIF('Direitos Creditórios'!B:B,Resumo!B106,'Direitos Creditórios'!A:A)</f>
        <v>0</v>
      </c>
      <c r="D106" s="5">
        <f t="shared" si="4"/>
        <v>0</v>
      </c>
    </row>
    <row r="107" spans="2:4" hidden="1" x14ac:dyDescent="0.3">
      <c r="B107" s="12">
        <v>44222</v>
      </c>
      <c r="C107" s="5">
        <f>+SUMIF('Direitos Creditórios'!B:B,Resumo!B107,'Direitos Creditórios'!A:A)</f>
        <v>0</v>
      </c>
      <c r="D107" s="5">
        <f t="shared" si="4"/>
        <v>0</v>
      </c>
    </row>
    <row r="108" spans="2:4" hidden="1" x14ac:dyDescent="0.3">
      <c r="B108" s="12">
        <v>44223</v>
      </c>
      <c r="C108" s="5">
        <f>+SUMIF('Direitos Creditórios'!B:B,Resumo!B108,'Direitos Creditórios'!A:A)</f>
        <v>0</v>
      </c>
      <c r="D108" s="5">
        <f t="shared" si="4"/>
        <v>0</v>
      </c>
    </row>
    <row r="109" spans="2:4" hidden="1" x14ac:dyDescent="0.3">
      <c r="B109" s="12">
        <v>44224</v>
      </c>
      <c r="C109" s="5">
        <f>+SUMIF('Direitos Creditórios'!B:B,Resumo!B109,'Direitos Creditórios'!A:A)</f>
        <v>0</v>
      </c>
      <c r="D109" s="5">
        <f t="shared" si="4"/>
        <v>0</v>
      </c>
    </row>
    <row r="110" spans="2:4" hidden="1" x14ac:dyDescent="0.3">
      <c r="B110" s="12">
        <v>44225</v>
      </c>
      <c r="C110" s="5">
        <f>+SUMIF('Direitos Creditórios'!B:B,Resumo!B110,'Direitos Creditórios'!A:A)</f>
        <v>0</v>
      </c>
      <c r="D110" s="5">
        <f t="shared" si="4"/>
        <v>0</v>
      </c>
    </row>
    <row r="111" spans="2:4" hidden="1" x14ac:dyDescent="0.3">
      <c r="B111" s="12">
        <v>44228</v>
      </c>
      <c r="C111" s="5">
        <f>+SUMIF('Direitos Creditórios'!B:B,Resumo!B111,'Direitos Creditórios'!A:A)</f>
        <v>0</v>
      </c>
      <c r="D111" s="5">
        <f t="shared" si="4"/>
        <v>0</v>
      </c>
    </row>
    <row r="112" spans="2:4" hidden="1" x14ac:dyDescent="0.3">
      <c r="B112" s="12">
        <v>44229</v>
      </c>
      <c r="C112" s="5">
        <f>+SUMIF('Direitos Creditórios'!B:B,Resumo!B112,'Direitos Creditórios'!A:A)</f>
        <v>0</v>
      </c>
      <c r="D112" s="5">
        <f t="shared" si="4"/>
        <v>0</v>
      </c>
    </row>
    <row r="113" spans="2:4" hidden="1" x14ac:dyDescent="0.3">
      <c r="B113" s="12">
        <v>44230</v>
      </c>
      <c r="C113" s="5">
        <f>+SUMIF('Direitos Creditórios'!B:B,Resumo!B113,'Direitos Creditórios'!A:A)</f>
        <v>0</v>
      </c>
      <c r="D113" s="5">
        <f t="shared" si="4"/>
        <v>0</v>
      </c>
    </row>
    <row r="114" spans="2:4" hidden="1" x14ac:dyDescent="0.3">
      <c r="B114" s="12">
        <v>44231</v>
      </c>
      <c r="C114" s="5">
        <f>+SUMIF('Direitos Creditórios'!B:B,Resumo!B114,'Direitos Creditórios'!A:A)</f>
        <v>0</v>
      </c>
      <c r="D114" s="5">
        <f t="shared" si="4"/>
        <v>0</v>
      </c>
    </row>
    <row r="115" spans="2:4" hidden="1" x14ac:dyDescent="0.3">
      <c r="B115" s="12">
        <v>44232</v>
      </c>
      <c r="C115" s="5">
        <f>+SUMIF('Direitos Creditórios'!B:B,Resumo!B115,'Direitos Creditórios'!A:A)</f>
        <v>0</v>
      </c>
      <c r="D115" s="5">
        <f t="shared" si="4"/>
        <v>0</v>
      </c>
    </row>
    <row r="116" spans="2:4" hidden="1" x14ac:dyDescent="0.3">
      <c r="B116" s="12">
        <v>44235</v>
      </c>
      <c r="C116" s="5">
        <f>+SUMIF('Direitos Creditórios'!B:B,Resumo!B116,'Direitos Creditórios'!A:A)</f>
        <v>0</v>
      </c>
      <c r="D116" s="5">
        <f t="shared" si="4"/>
        <v>0</v>
      </c>
    </row>
    <row r="117" spans="2:4" hidden="1" x14ac:dyDescent="0.3">
      <c r="B117" s="12">
        <v>44236</v>
      </c>
      <c r="C117" s="5">
        <f>+SUMIF('Direitos Creditórios'!B:B,Resumo!B117,'Direitos Creditórios'!A:A)</f>
        <v>0</v>
      </c>
      <c r="D117" s="5">
        <f t="shared" si="4"/>
        <v>0</v>
      </c>
    </row>
    <row r="118" spans="2:4" hidden="1" x14ac:dyDescent="0.3">
      <c r="B118" s="12">
        <v>44237</v>
      </c>
      <c r="C118" s="5">
        <f>+SUMIF('Direitos Creditórios'!B:B,Resumo!B118,'Direitos Creditórios'!A:A)</f>
        <v>0</v>
      </c>
      <c r="D118" s="5">
        <f t="shared" si="4"/>
        <v>0</v>
      </c>
    </row>
    <row r="119" spans="2:4" hidden="1" x14ac:dyDescent="0.3">
      <c r="B119" s="12">
        <v>44238</v>
      </c>
      <c r="C119" s="5">
        <f>+SUMIF('Direitos Creditórios'!B:B,Resumo!B119,'Direitos Creditórios'!A:A)</f>
        <v>0</v>
      </c>
      <c r="D119" s="5">
        <f t="shared" si="4"/>
        <v>0</v>
      </c>
    </row>
    <row r="120" spans="2:4" hidden="1" x14ac:dyDescent="0.3">
      <c r="B120" s="12">
        <v>44239</v>
      </c>
      <c r="C120" s="5">
        <f>+SUMIF('Direitos Creditórios'!B:B,Resumo!B120,'Direitos Creditórios'!A:A)</f>
        <v>0</v>
      </c>
      <c r="D120" s="5">
        <f t="shared" si="4"/>
        <v>0</v>
      </c>
    </row>
    <row r="121" spans="2:4" hidden="1" x14ac:dyDescent="0.3">
      <c r="B121" s="12">
        <v>44244</v>
      </c>
      <c r="C121" s="5">
        <f>+SUMIF('Direitos Creditórios'!B:B,Resumo!B121,'Direitos Creditórios'!A:A)</f>
        <v>0</v>
      </c>
      <c r="D121" s="5">
        <f t="shared" si="4"/>
        <v>0</v>
      </c>
    </row>
    <row r="122" spans="2:4" hidden="1" x14ac:dyDescent="0.3">
      <c r="B122" s="12">
        <v>44245</v>
      </c>
      <c r="C122" s="5">
        <f>+SUMIF('Direitos Creditórios'!B:B,Resumo!B122,'Direitos Creditórios'!A:A)</f>
        <v>0</v>
      </c>
      <c r="D122" s="5">
        <f t="shared" si="4"/>
        <v>0</v>
      </c>
    </row>
    <row r="123" spans="2:4" hidden="1" x14ac:dyDescent="0.3">
      <c r="B123" s="12">
        <v>44246</v>
      </c>
      <c r="C123" s="5">
        <f>+SUMIF('Direitos Creditórios'!B:B,Resumo!B123,'Direitos Creditórios'!A:A)</f>
        <v>0</v>
      </c>
      <c r="D123" s="5">
        <f t="shared" si="4"/>
        <v>0</v>
      </c>
    </row>
    <row r="124" spans="2:4" hidden="1" x14ac:dyDescent="0.3">
      <c r="B124" s="12">
        <v>44249</v>
      </c>
      <c r="C124" s="5">
        <f>+SUMIF('Direitos Creditórios'!B:B,Resumo!B124,'Direitos Creditórios'!A:A)</f>
        <v>0</v>
      </c>
      <c r="D124" s="5">
        <f t="shared" si="4"/>
        <v>0</v>
      </c>
    </row>
    <row r="125" spans="2:4" hidden="1" x14ac:dyDescent="0.3">
      <c r="B125" s="12">
        <v>44250</v>
      </c>
      <c r="C125" s="5">
        <f>+SUMIF('Direitos Creditórios'!B:B,Resumo!B125,'Direitos Creditórios'!A:A)</f>
        <v>0</v>
      </c>
      <c r="D125" s="5">
        <f t="shared" si="4"/>
        <v>0</v>
      </c>
    </row>
    <row r="126" spans="2:4" hidden="1" x14ac:dyDescent="0.3">
      <c r="B126" s="12">
        <v>44251</v>
      </c>
      <c r="C126" s="5">
        <f>+SUMIF('Direitos Creditórios'!B:B,Resumo!B126,'Direitos Creditórios'!A:A)</f>
        <v>0</v>
      </c>
      <c r="D126" s="5">
        <f t="shared" si="4"/>
        <v>0</v>
      </c>
    </row>
    <row r="127" spans="2:4" hidden="1" x14ac:dyDescent="0.3">
      <c r="B127" s="12">
        <v>44252</v>
      </c>
      <c r="C127" s="5">
        <f>+SUMIF('Direitos Creditórios'!B:B,Resumo!B127,'Direitos Creditórios'!A:A)</f>
        <v>0</v>
      </c>
      <c r="D127" s="5">
        <f t="shared" si="4"/>
        <v>0</v>
      </c>
    </row>
    <row r="128" spans="2:4" hidden="1" x14ac:dyDescent="0.3">
      <c r="B128" s="12">
        <v>44253</v>
      </c>
      <c r="C128" s="5">
        <f>+SUMIF('Direitos Creditórios'!B:B,Resumo!B128,'Direitos Creditórios'!A:A)</f>
        <v>0</v>
      </c>
      <c r="D128" s="5">
        <f t="shared" si="4"/>
        <v>0</v>
      </c>
    </row>
    <row r="129" spans="2:4" hidden="1" x14ac:dyDescent="0.3">
      <c r="B129" s="12">
        <v>44256</v>
      </c>
      <c r="C129" s="5">
        <f>+SUMIF('Direitos Creditórios'!B:B,Resumo!B129,'Direitos Creditórios'!A:A)</f>
        <v>0</v>
      </c>
      <c r="D129" s="5">
        <f t="shared" si="4"/>
        <v>0</v>
      </c>
    </row>
    <row r="130" spans="2:4" hidden="1" x14ac:dyDescent="0.3">
      <c r="B130" s="12">
        <v>44257</v>
      </c>
      <c r="C130" s="5">
        <f>+SUMIF('Direitos Creditórios'!B:B,Resumo!B130,'Direitos Creditórios'!A:A)</f>
        <v>0</v>
      </c>
      <c r="D130" s="5">
        <f t="shared" ref="D130:D193" si="6">+C130*6%</f>
        <v>0</v>
      </c>
    </row>
    <row r="131" spans="2:4" hidden="1" x14ac:dyDescent="0.3">
      <c r="B131" s="12">
        <v>44258</v>
      </c>
      <c r="C131" s="5">
        <f>+SUMIF('Direitos Creditórios'!B:B,Resumo!B131,'Direitos Creditórios'!A:A)</f>
        <v>0</v>
      </c>
      <c r="D131" s="5">
        <f t="shared" si="6"/>
        <v>0</v>
      </c>
    </row>
    <row r="132" spans="2:4" hidden="1" x14ac:dyDescent="0.3">
      <c r="B132" s="12">
        <v>44259</v>
      </c>
      <c r="C132" s="5">
        <f>+SUMIF('Direitos Creditórios'!B:B,Resumo!B132,'Direitos Creditórios'!A:A)</f>
        <v>0</v>
      </c>
      <c r="D132" s="5">
        <f t="shared" si="6"/>
        <v>0</v>
      </c>
    </row>
    <row r="133" spans="2:4" hidden="1" x14ac:dyDescent="0.3">
      <c r="B133" s="12">
        <v>44260</v>
      </c>
      <c r="C133" s="5">
        <f>+SUMIF('Direitos Creditórios'!B:B,Resumo!B133,'Direitos Creditórios'!A:A)</f>
        <v>0</v>
      </c>
      <c r="D133" s="5">
        <f t="shared" si="6"/>
        <v>0</v>
      </c>
    </row>
    <row r="134" spans="2:4" hidden="1" x14ac:dyDescent="0.3">
      <c r="B134" s="12">
        <v>44263</v>
      </c>
      <c r="C134" s="5">
        <f>+SUMIF('Direitos Creditórios'!B:B,Resumo!B134,'Direitos Creditórios'!A:A)</f>
        <v>0</v>
      </c>
      <c r="D134" s="5">
        <f t="shared" si="6"/>
        <v>0</v>
      </c>
    </row>
    <row r="135" spans="2:4" hidden="1" x14ac:dyDescent="0.3">
      <c r="B135" s="12">
        <v>44264</v>
      </c>
      <c r="C135" s="5">
        <f>+SUMIF('Direitos Creditórios'!B:B,Resumo!B135,'Direitos Creditórios'!A:A)</f>
        <v>0</v>
      </c>
      <c r="D135" s="5">
        <f t="shared" si="6"/>
        <v>0</v>
      </c>
    </row>
    <row r="136" spans="2:4" hidden="1" x14ac:dyDescent="0.3">
      <c r="B136" s="12">
        <v>44265</v>
      </c>
      <c r="C136" s="5">
        <f>+SUMIF('Direitos Creditórios'!B:B,Resumo!B136,'Direitos Creditórios'!A:A)</f>
        <v>0</v>
      </c>
      <c r="D136" s="5">
        <f t="shared" si="6"/>
        <v>0</v>
      </c>
    </row>
    <row r="137" spans="2:4" hidden="1" x14ac:dyDescent="0.3">
      <c r="B137" s="12">
        <v>44266</v>
      </c>
      <c r="C137" s="5">
        <f>+SUMIF('Direitos Creditórios'!B:B,Resumo!B137,'Direitos Creditórios'!A:A)</f>
        <v>0</v>
      </c>
      <c r="D137" s="5">
        <f t="shared" si="6"/>
        <v>0</v>
      </c>
    </row>
    <row r="138" spans="2:4" hidden="1" x14ac:dyDescent="0.3">
      <c r="B138" s="12">
        <v>44267</v>
      </c>
      <c r="C138" s="5">
        <f>+SUMIF('Direitos Creditórios'!B:B,Resumo!B138,'Direitos Creditórios'!A:A)</f>
        <v>0</v>
      </c>
      <c r="D138" s="5">
        <f t="shared" si="6"/>
        <v>0</v>
      </c>
    </row>
    <row r="139" spans="2:4" hidden="1" x14ac:dyDescent="0.3">
      <c r="B139" s="12">
        <v>44270</v>
      </c>
      <c r="C139" s="5">
        <f>+SUMIF('Direitos Creditórios'!B:B,Resumo!B139,'Direitos Creditórios'!A:A)</f>
        <v>0</v>
      </c>
      <c r="D139" s="5">
        <f t="shared" si="6"/>
        <v>0</v>
      </c>
    </row>
    <row r="140" spans="2:4" hidden="1" x14ac:dyDescent="0.3">
      <c r="B140" s="12">
        <v>44271</v>
      </c>
      <c r="C140" s="5">
        <f>+SUMIF('Direitos Creditórios'!B:B,Resumo!B140,'Direitos Creditórios'!A:A)</f>
        <v>0</v>
      </c>
      <c r="D140" s="5">
        <f t="shared" si="6"/>
        <v>0</v>
      </c>
    </row>
    <row r="141" spans="2:4" hidden="1" x14ac:dyDescent="0.3">
      <c r="B141" s="12">
        <v>44272</v>
      </c>
      <c r="C141" s="5">
        <f>+SUMIF('Direitos Creditórios'!B:B,Resumo!B141,'Direitos Creditórios'!A:A)</f>
        <v>0</v>
      </c>
      <c r="D141" s="5">
        <f t="shared" si="6"/>
        <v>0</v>
      </c>
    </row>
    <row r="142" spans="2:4" hidden="1" x14ac:dyDescent="0.3">
      <c r="B142" s="12">
        <v>44273</v>
      </c>
      <c r="C142" s="5">
        <f>+SUMIF('Direitos Creditórios'!B:B,Resumo!B142,'Direitos Creditórios'!A:A)</f>
        <v>0</v>
      </c>
      <c r="D142" s="5">
        <f t="shared" si="6"/>
        <v>0</v>
      </c>
    </row>
    <row r="143" spans="2:4" hidden="1" x14ac:dyDescent="0.3">
      <c r="B143" s="12">
        <v>44274</v>
      </c>
      <c r="C143" s="5">
        <f>+SUMIF('Direitos Creditórios'!B:B,Resumo!B143,'Direitos Creditórios'!A:A)</f>
        <v>0</v>
      </c>
      <c r="D143" s="5">
        <f t="shared" si="6"/>
        <v>0</v>
      </c>
    </row>
    <row r="144" spans="2:4" hidden="1" x14ac:dyDescent="0.3">
      <c r="B144" s="12">
        <v>44277</v>
      </c>
      <c r="C144" s="5">
        <f>+SUMIF('Direitos Creditórios'!B:B,Resumo!B144,'Direitos Creditórios'!A:A)</f>
        <v>0</v>
      </c>
      <c r="D144" s="5">
        <f t="shared" si="6"/>
        <v>0</v>
      </c>
    </row>
    <row r="145" spans="2:4" hidden="1" x14ac:dyDescent="0.3">
      <c r="B145" s="12">
        <v>44278</v>
      </c>
      <c r="C145" s="5">
        <f>+SUMIF('Direitos Creditórios'!B:B,Resumo!B145,'Direitos Creditórios'!A:A)</f>
        <v>0</v>
      </c>
      <c r="D145" s="5">
        <f t="shared" si="6"/>
        <v>0</v>
      </c>
    </row>
    <row r="146" spans="2:4" hidden="1" x14ac:dyDescent="0.3">
      <c r="B146" s="12">
        <v>44279</v>
      </c>
      <c r="C146" s="5">
        <f>+SUMIF('Direitos Creditórios'!B:B,Resumo!B146,'Direitos Creditórios'!A:A)</f>
        <v>0</v>
      </c>
      <c r="D146" s="5">
        <f t="shared" si="6"/>
        <v>0</v>
      </c>
    </row>
    <row r="147" spans="2:4" hidden="1" x14ac:dyDescent="0.3">
      <c r="B147" s="12">
        <v>44280</v>
      </c>
      <c r="C147" s="5">
        <f>+SUMIF('Direitos Creditórios'!B:B,Resumo!B147,'Direitos Creditórios'!A:A)</f>
        <v>0</v>
      </c>
      <c r="D147" s="5">
        <f t="shared" si="6"/>
        <v>0</v>
      </c>
    </row>
    <row r="148" spans="2:4" hidden="1" x14ac:dyDescent="0.3">
      <c r="B148" s="12">
        <v>44281</v>
      </c>
      <c r="C148" s="5">
        <f>+SUMIF('Direitos Creditórios'!B:B,Resumo!B148,'Direitos Creditórios'!A:A)</f>
        <v>0</v>
      </c>
      <c r="D148" s="5">
        <f t="shared" si="6"/>
        <v>0</v>
      </c>
    </row>
    <row r="149" spans="2:4" hidden="1" x14ac:dyDescent="0.3">
      <c r="B149" s="12">
        <v>44284</v>
      </c>
      <c r="C149" s="5">
        <f>+SUMIF('Direitos Creditórios'!B:B,Resumo!B149,'Direitos Creditórios'!A:A)</f>
        <v>0</v>
      </c>
      <c r="D149" s="5">
        <f t="shared" si="6"/>
        <v>0</v>
      </c>
    </row>
    <row r="150" spans="2:4" hidden="1" x14ac:dyDescent="0.3">
      <c r="B150" s="12">
        <v>44285</v>
      </c>
      <c r="C150" s="5">
        <f>+SUMIF('Direitos Creditórios'!B:B,Resumo!B150,'Direitos Creditórios'!A:A)</f>
        <v>0</v>
      </c>
      <c r="D150" s="5">
        <f t="shared" si="6"/>
        <v>0</v>
      </c>
    </row>
    <row r="151" spans="2:4" hidden="1" x14ac:dyDescent="0.3">
      <c r="B151" s="12">
        <v>44286</v>
      </c>
      <c r="C151" s="5">
        <f>+SUMIF('Direitos Creditórios'!B:B,Resumo!B151,'Direitos Creditórios'!A:A)</f>
        <v>0</v>
      </c>
      <c r="D151" s="5">
        <f t="shared" si="6"/>
        <v>0</v>
      </c>
    </row>
    <row r="152" spans="2:4" hidden="1" x14ac:dyDescent="0.3">
      <c r="B152" s="12">
        <v>44287</v>
      </c>
      <c r="C152" s="5">
        <f>+SUMIF('Direitos Creditórios'!B:B,Resumo!B152,'Direitos Creditórios'!A:A)</f>
        <v>0</v>
      </c>
      <c r="D152" s="5">
        <f t="shared" si="6"/>
        <v>0</v>
      </c>
    </row>
    <row r="153" spans="2:4" hidden="1" x14ac:dyDescent="0.3">
      <c r="B153" s="12">
        <v>44291</v>
      </c>
      <c r="C153" s="5">
        <f>+SUMIF('Direitos Creditórios'!B:B,Resumo!B153,'Direitos Creditórios'!A:A)</f>
        <v>0</v>
      </c>
      <c r="D153" s="5">
        <f t="shared" si="6"/>
        <v>0</v>
      </c>
    </row>
    <row r="154" spans="2:4" hidden="1" x14ac:dyDescent="0.3">
      <c r="B154" s="12">
        <v>44292</v>
      </c>
      <c r="C154" s="5">
        <f>+SUMIF('Direitos Creditórios'!B:B,Resumo!B154,'Direitos Creditórios'!A:A)</f>
        <v>0</v>
      </c>
      <c r="D154" s="5">
        <f t="shared" si="6"/>
        <v>0</v>
      </c>
    </row>
    <row r="155" spans="2:4" hidden="1" x14ac:dyDescent="0.3">
      <c r="B155" s="12">
        <v>44293</v>
      </c>
      <c r="C155" s="5">
        <f>+SUMIF('Direitos Creditórios'!B:B,Resumo!B155,'Direitos Creditórios'!A:A)</f>
        <v>0</v>
      </c>
      <c r="D155" s="5">
        <f t="shared" si="6"/>
        <v>0</v>
      </c>
    </row>
    <row r="156" spans="2:4" hidden="1" x14ac:dyDescent="0.3">
      <c r="B156" s="12">
        <v>44294</v>
      </c>
      <c r="C156" s="5">
        <f>+SUMIF('Direitos Creditórios'!B:B,Resumo!B156,'Direitos Creditórios'!A:A)</f>
        <v>0</v>
      </c>
      <c r="D156" s="5">
        <f t="shared" si="6"/>
        <v>0</v>
      </c>
    </row>
    <row r="157" spans="2:4" hidden="1" x14ac:dyDescent="0.3">
      <c r="B157" s="12">
        <v>44295</v>
      </c>
      <c r="C157" s="5">
        <f>+SUMIF('Direitos Creditórios'!B:B,Resumo!B157,'Direitos Creditórios'!A:A)</f>
        <v>0</v>
      </c>
      <c r="D157" s="5">
        <f t="shared" si="6"/>
        <v>0</v>
      </c>
    </row>
    <row r="158" spans="2:4" hidden="1" x14ac:dyDescent="0.3">
      <c r="B158" s="12">
        <v>44298</v>
      </c>
      <c r="C158" s="5">
        <f>+SUMIF('Direitos Creditórios'!B:B,Resumo!B158,'Direitos Creditórios'!A:A)</f>
        <v>0</v>
      </c>
      <c r="D158" s="5">
        <f t="shared" si="6"/>
        <v>0</v>
      </c>
    </row>
    <row r="159" spans="2:4" hidden="1" x14ac:dyDescent="0.3">
      <c r="B159" s="12">
        <v>44299</v>
      </c>
      <c r="C159" s="5">
        <f>+SUMIF('Direitos Creditórios'!B:B,Resumo!B159,'Direitos Creditórios'!A:A)</f>
        <v>0</v>
      </c>
      <c r="D159" s="5">
        <f t="shared" si="6"/>
        <v>0</v>
      </c>
    </row>
    <row r="160" spans="2:4" hidden="1" x14ac:dyDescent="0.3">
      <c r="B160" s="12">
        <v>44300</v>
      </c>
      <c r="C160" s="5">
        <f>+SUMIF('Direitos Creditórios'!B:B,Resumo!B160,'Direitos Creditórios'!A:A)</f>
        <v>0</v>
      </c>
      <c r="D160" s="5">
        <f t="shared" si="6"/>
        <v>0</v>
      </c>
    </row>
    <row r="161" spans="2:4" hidden="1" x14ac:dyDescent="0.3">
      <c r="B161" s="12">
        <v>44301</v>
      </c>
      <c r="C161" s="5">
        <f>+SUMIF('Direitos Creditórios'!B:B,Resumo!B161,'Direitos Creditórios'!A:A)</f>
        <v>0</v>
      </c>
      <c r="D161" s="5">
        <f t="shared" si="6"/>
        <v>0</v>
      </c>
    </row>
    <row r="162" spans="2:4" hidden="1" x14ac:dyDescent="0.3">
      <c r="B162" s="12">
        <v>44302</v>
      </c>
      <c r="C162" s="5">
        <f>+SUMIF('Direitos Creditórios'!B:B,Resumo!B162,'Direitos Creditórios'!A:A)</f>
        <v>0</v>
      </c>
      <c r="D162" s="5">
        <f t="shared" si="6"/>
        <v>0</v>
      </c>
    </row>
    <row r="163" spans="2:4" hidden="1" x14ac:dyDescent="0.3">
      <c r="B163" s="12">
        <v>44305</v>
      </c>
      <c r="C163" s="5">
        <f>+SUMIF('Direitos Creditórios'!B:B,Resumo!B163,'Direitos Creditórios'!A:A)</f>
        <v>0</v>
      </c>
      <c r="D163" s="5">
        <f t="shared" si="6"/>
        <v>0</v>
      </c>
    </row>
    <row r="164" spans="2:4" hidden="1" x14ac:dyDescent="0.3">
      <c r="B164" s="12">
        <v>44306</v>
      </c>
      <c r="C164" s="5">
        <f>+SUMIF('Direitos Creditórios'!B:B,Resumo!B164,'Direitos Creditórios'!A:A)</f>
        <v>0</v>
      </c>
      <c r="D164" s="5">
        <f t="shared" si="6"/>
        <v>0</v>
      </c>
    </row>
    <row r="165" spans="2:4" hidden="1" x14ac:dyDescent="0.3">
      <c r="B165" s="12">
        <v>44308</v>
      </c>
      <c r="C165" s="5">
        <f>+SUMIF('Direitos Creditórios'!B:B,Resumo!B165,'Direitos Creditórios'!A:A)</f>
        <v>0</v>
      </c>
      <c r="D165" s="5">
        <f t="shared" si="6"/>
        <v>0</v>
      </c>
    </row>
    <row r="166" spans="2:4" hidden="1" x14ac:dyDescent="0.3">
      <c r="B166" s="12">
        <v>44309</v>
      </c>
      <c r="C166" s="5">
        <f>+SUMIF('Direitos Creditórios'!B:B,Resumo!B166,'Direitos Creditórios'!A:A)</f>
        <v>0</v>
      </c>
      <c r="D166" s="5">
        <f t="shared" si="6"/>
        <v>0</v>
      </c>
    </row>
    <row r="167" spans="2:4" hidden="1" x14ac:dyDescent="0.3">
      <c r="B167" s="12">
        <v>44312</v>
      </c>
      <c r="C167" s="5">
        <f>+SUMIF('Direitos Creditórios'!B:B,Resumo!B167,'Direitos Creditórios'!A:A)</f>
        <v>0</v>
      </c>
      <c r="D167" s="5">
        <f t="shared" si="6"/>
        <v>0</v>
      </c>
    </row>
    <row r="168" spans="2:4" hidden="1" x14ac:dyDescent="0.3">
      <c r="B168" s="12">
        <v>44313</v>
      </c>
      <c r="C168" s="5">
        <f>+SUMIF('Direitos Creditórios'!B:B,Resumo!B168,'Direitos Creditórios'!A:A)</f>
        <v>0</v>
      </c>
      <c r="D168" s="5">
        <f t="shared" si="6"/>
        <v>0</v>
      </c>
    </row>
    <row r="169" spans="2:4" hidden="1" x14ac:dyDescent="0.3">
      <c r="B169" s="12">
        <v>44314</v>
      </c>
      <c r="C169" s="5">
        <f>+SUMIF('Direitos Creditórios'!B:B,Resumo!B169,'Direitos Creditórios'!A:A)</f>
        <v>0</v>
      </c>
      <c r="D169" s="5">
        <f t="shared" si="6"/>
        <v>0</v>
      </c>
    </row>
    <row r="170" spans="2:4" hidden="1" x14ac:dyDescent="0.3">
      <c r="B170" s="12">
        <v>44315</v>
      </c>
      <c r="C170" s="5">
        <f>+SUMIF('Direitos Creditórios'!B:B,Resumo!B170,'Direitos Creditórios'!A:A)</f>
        <v>0</v>
      </c>
      <c r="D170" s="5">
        <f t="shared" si="6"/>
        <v>0</v>
      </c>
    </row>
    <row r="171" spans="2:4" hidden="1" x14ac:dyDescent="0.3">
      <c r="B171" s="12">
        <v>44316</v>
      </c>
      <c r="C171" s="5">
        <f>+SUMIF('Direitos Creditórios'!B:B,Resumo!B171,'Direitos Creditórios'!A:A)</f>
        <v>0</v>
      </c>
      <c r="D171" s="5">
        <f t="shared" si="6"/>
        <v>0</v>
      </c>
    </row>
    <row r="172" spans="2:4" hidden="1" x14ac:dyDescent="0.3">
      <c r="B172" s="12">
        <v>44319</v>
      </c>
      <c r="C172" s="5">
        <f>+SUMIF('Direitos Creditórios'!B:B,Resumo!B172,'Direitos Creditórios'!A:A)</f>
        <v>0</v>
      </c>
      <c r="D172" s="5">
        <f t="shared" si="6"/>
        <v>0</v>
      </c>
    </row>
    <row r="173" spans="2:4" hidden="1" x14ac:dyDescent="0.3">
      <c r="B173" s="12">
        <v>44320</v>
      </c>
      <c r="C173" s="5">
        <f>+SUMIF('Direitos Creditórios'!B:B,Resumo!B173,'Direitos Creditórios'!A:A)</f>
        <v>0</v>
      </c>
      <c r="D173" s="5">
        <f t="shared" si="6"/>
        <v>0</v>
      </c>
    </row>
    <row r="174" spans="2:4" hidden="1" x14ac:dyDescent="0.3">
      <c r="B174" s="12">
        <v>44321</v>
      </c>
      <c r="C174" s="5">
        <f>+SUMIF('Direitos Creditórios'!B:B,Resumo!B174,'Direitos Creditórios'!A:A)</f>
        <v>0</v>
      </c>
      <c r="D174" s="5">
        <f t="shared" si="6"/>
        <v>0</v>
      </c>
    </row>
    <row r="175" spans="2:4" hidden="1" x14ac:dyDescent="0.3">
      <c r="B175" s="12">
        <v>44322</v>
      </c>
      <c r="C175" s="5">
        <f>+SUMIF('Direitos Creditórios'!B:B,Resumo!B175,'Direitos Creditórios'!A:A)</f>
        <v>0</v>
      </c>
      <c r="D175" s="5">
        <f t="shared" si="6"/>
        <v>0</v>
      </c>
    </row>
    <row r="176" spans="2:4" hidden="1" x14ac:dyDescent="0.3">
      <c r="B176" s="12">
        <v>44323</v>
      </c>
      <c r="C176" s="5">
        <f>+SUMIF('Direitos Creditórios'!B:B,Resumo!B176,'Direitos Creditórios'!A:A)</f>
        <v>0</v>
      </c>
      <c r="D176" s="5">
        <f t="shared" si="6"/>
        <v>0</v>
      </c>
    </row>
    <row r="177" spans="2:4" hidden="1" x14ac:dyDescent="0.3">
      <c r="B177" s="12">
        <v>44326</v>
      </c>
      <c r="C177" s="5">
        <f>+SUMIF('Direitos Creditórios'!B:B,Resumo!B177,'Direitos Creditórios'!A:A)</f>
        <v>0</v>
      </c>
      <c r="D177" s="5">
        <f t="shared" si="6"/>
        <v>0</v>
      </c>
    </row>
    <row r="178" spans="2:4" hidden="1" x14ac:dyDescent="0.3">
      <c r="B178" s="12">
        <v>44327</v>
      </c>
      <c r="C178" s="5">
        <f>+SUMIF('Direitos Creditórios'!B:B,Resumo!B178,'Direitos Creditórios'!A:A)</f>
        <v>0</v>
      </c>
      <c r="D178" s="5">
        <f t="shared" si="6"/>
        <v>0</v>
      </c>
    </row>
    <row r="179" spans="2:4" hidden="1" x14ac:dyDescent="0.3">
      <c r="B179" s="12">
        <v>44328</v>
      </c>
      <c r="C179" s="5">
        <f>+SUMIF('Direitos Creditórios'!B:B,Resumo!B179,'Direitos Creditórios'!A:A)</f>
        <v>0</v>
      </c>
      <c r="D179" s="5">
        <f t="shared" si="6"/>
        <v>0</v>
      </c>
    </row>
    <row r="180" spans="2:4" hidden="1" x14ac:dyDescent="0.3">
      <c r="B180" s="12">
        <v>44329</v>
      </c>
      <c r="C180" s="5">
        <f>+SUMIF('Direitos Creditórios'!B:B,Resumo!B180,'Direitos Creditórios'!A:A)</f>
        <v>0</v>
      </c>
      <c r="D180" s="5">
        <f t="shared" si="6"/>
        <v>0</v>
      </c>
    </row>
    <row r="181" spans="2:4" hidden="1" x14ac:dyDescent="0.3">
      <c r="B181" s="12">
        <v>44330</v>
      </c>
      <c r="C181" s="5">
        <f>+SUMIF('Direitos Creditórios'!B:B,Resumo!B181,'Direitos Creditórios'!A:A)</f>
        <v>0</v>
      </c>
      <c r="D181" s="5">
        <f t="shared" si="6"/>
        <v>0</v>
      </c>
    </row>
    <row r="182" spans="2:4" hidden="1" x14ac:dyDescent="0.3">
      <c r="B182" s="12">
        <v>44333</v>
      </c>
      <c r="C182" s="5">
        <f>+SUMIF('Direitos Creditórios'!B:B,Resumo!B182,'Direitos Creditórios'!A:A)</f>
        <v>0</v>
      </c>
      <c r="D182" s="5">
        <f t="shared" si="6"/>
        <v>0</v>
      </c>
    </row>
    <row r="183" spans="2:4" hidden="1" x14ac:dyDescent="0.3">
      <c r="B183" s="12">
        <v>44334</v>
      </c>
      <c r="C183" s="5">
        <f>+SUMIF('Direitos Creditórios'!B:B,Resumo!B183,'Direitos Creditórios'!A:A)</f>
        <v>0</v>
      </c>
      <c r="D183" s="5">
        <f t="shared" si="6"/>
        <v>0</v>
      </c>
    </row>
    <row r="184" spans="2:4" hidden="1" x14ac:dyDescent="0.3">
      <c r="B184" s="12">
        <v>44335</v>
      </c>
      <c r="C184" s="5">
        <f>+SUMIF('Direitos Creditórios'!B:B,Resumo!B184,'Direitos Creditórios'!A:A)</f>
        <v>0</v>
      </c>
      <c r="D184" s="5">
        <f t="shared" si="6"/>
        <v>0</v>
      </c>
    </row>
    <row r="185" spans="2:4" hidden="1" x14ac:dyDescent="0.3">
      <c r="B185" s="12">
        <v>44336</v>
      </c>
      <c r="C185" s="5">
        <f>+SUMIF('Direitos Creditórios'!B:B,Resumo!B185,'Direitos Creditórios'!A:A)</f>
        <v>0</v>
      </c>
      <c r="D185" s="5">
        <f t="shared" si="6"/>
        <v>0</v>
      </c>
    </row>
    <row r="186" spans="2:4" hidden="1" x14ac:dyDescent="0.3">
      <c r="B186" s="12">
        <v>44337</v>
      </c>
      <c r="C186" s="5">
        <f>+SUMIF('Direitos Creditórios'!B:B,Resumo!B186,'Direitos Creditórios'!A:A)</f>
        <v>0</v>
      </c>
      <c r="D186" s="5">
        <f t="shared" si="6"/>
        <v>0</v>
      </c>
    </row>
    <row r="187" spans="2:4" hidden="1" x14ac:dyDescent="0.3">
      <c r="B187" s="12">
        <v>44340</v>
      </c>
      <c r="C187" s="5">
        <f>+SUMIF('Direitos Creditórios'!B:B,Resumo!B187,'Direitos Creditórios'!A:A)</f>
        <v>0</v>
      </c>
      <c r="D187" s="5">
        <f t="shared" si="6"/>
        <v>0</v>
      </c>
    </row>
    <row r="188" spans="2:4" hidden="1" x14ac:dyDescent="0.3">
      <c r="B188" s="12">
        <v>44341</v>
      </c>
      <c r="C188" s="5">
        <f>+SUMIF('Direitos Creditórios'!B:B,Resumo!B188,'Direitos Creditórios'!A:A)</f>
        <v>0</v>
      </c>
      <c r="D188" s="5">
        <f t="shared" si="6"/>
        <v>0</v>
      </c>
    </row>
    <row r="189" spans="2:4" hidden="1" x14ac:dyDescent="0.3">
      <c r="B189" s="12">
        <v>44342</v>
      </c>
      <c r="C189" s="5">
        <f>+SUMIF('Direitos Creditórios'!B:B,Resumo!B189,'Direitos Creditórios'!A:A)</f>
        <v>0</v>
      </c>
      <c r="D189" s="5">
        <f t="shared" si="6"/>
        <v>0</v>
      </c>
    </row>
    <row r="190" spans="2:4" hidden="1" x14ac:dyDescent="0.3">
      <c r="B190" s="12">
        <v>44343</v>
      </c>
      <c r="C190" s="5">
        <f>+SUMIF('Direitos Creditórios'!B:B,Resumo!B190,'Direitos Creditórios'!A:A)</f>
        <v>0</v>
      </c>
      <c r="D190" s="5">
        <f t="shared" si="6"/>
        <v>0</v>
      </c>
    </row>
    <row r="191" spans="2:4" hidden="1" x14ac:dyDescent="0.3">
      <c r="B191" s="12">
        <v>44344</v>
      </c>
      <c r="C191" s="5">
        <f>+SUMIF('Direitos Creditórios'!B:B,Resumo!B191,'Direitos Creditórios'!A:A)</f>
        <v>0</v>
      </c>
      <c r="D191" s="5">
        <f t="shared" si="6"/>
        <v>0</v>
      </c>
    </row>
    <row r="192" spans="2:4" hidden="1" x14ac:dyDescent="0.3">
      <c r="B192" s="12">
        <v>44347</v>
      </c>
      <c r="C192" s="5">
        <f>+SUMIF('Direitos Creditórios'!B:B,Resumo!B192,'Direitos Creditórios'!A:A)</f>
        <v>0</v>
      </c>
      <c r="D192" s="5">
        <f t="shared" si="6"/>
        <v>0</v>
      </c>
    </row>
    <row r="193" spans="2:4" hidden="1" x14ac:dyDescent="0.3">
      <c r="B193" s="12">
        <v>44348</v>
      </c>
      <c r="C193" s="5">
        <f>+SUMIF('Direitos Creditórios'!B:B,Resumo!B193,'Direitos Creditórios'!A:A)</f>
        <v>0</v>
      </c>
      <c r="D193" s="5">
        <f t="shared" si="6"/>
        <v>0</v>
      </c>
    </row>
    <row r="194" spans="2:4" hidden="1" x14ac:dyDescent="0.3">
      <c r="B194" s="12">
        <v>44349</v>
      </c>
      <c r="C194" s="5">
        <f>+SUMIF('Direitos Creditórios'!B:B,Resumo!B194,'Direitos Creditórios'!A:A)</f>
        <v>0</v>
      </c>
      <c r="D194" s="5">
        <f t="shared" ref="D194:D257" si="7">+C194*6%</f>
        <v>0</v>
      </c>
    </row>
    <row r="195" spans="2:4" hidden="1" x14ac:dyDescent="0.3">
      <c r="B195" s="12">
        <v>44351</v>
      </c>
      <c r="C195" s="5">
        <f>+SUMIF('Direitos Creditórios'!B:B,Resumo!B195,'Direitos Creditórios'!A:A)</f>
        <v>0</v>
      </c>
      <c r="D195" s="5">
        <f t="shared" si="7"/>
        <v>0</v>
      </c>
    </row>
    <row r="196" spans="2:4" hidden="1" x14ac:dyDescent="0.3">
      <c r="B196" s="12">
        <v>44354</v>
      </c>
      <c r="C196" s="5">
        <f>+SUMIF('Direitos Creditórios'!B:B,Resumo!B196,'Direitos Creditórios'!A:A)</f>
        <v>0</v>
      </c>
      <c r="D196" s="5">
        <f t="shared" si="7"/>
        <v>0</v>
      </c>
    </row>
    <row r="197" spans="2:4" hidden="1" x14ac:dyDescent="0.3">
      <c r="B197" s="12">
        <v>44355</v>
      </c>
      <c r="C197" s="5">
        <f>+SUMIF('Direitos Creditórios'!B:B,Resumo!B197,'Direitos Creditórios'!A:A)</f>
        <v>0</v>
      </c>
      <c r="D197" s="5">
        <f t="shared" si="7"/>
        <v>0</v>
      </c>
    </row>
    <row r="198" spans="2:4" hidden="1" x14ac:dyDescent="0.3">
      <c r="B198" s="12">
        <v>44356</v>
      </c>
      <c r="C198" s="5">
        <f>+SUMIF('Direitos Creditórios'!B:B,Resumo!B198,'Direitos Creditórios'!A:A)</f>
        <v>0</v>
      </c>
      <c r="D198" s="5">
        <f t="shared" si="7"/>
        <v>0</v>
      </c>
    </row>
    <row r="199" spans="2:4" hidden="1" x14ac:dyDescent="0.3">
      <c r="B199" s="12">
        <v>44357</v>
      </c>
      <c r="C199" s="5">
        <f>+SUMIF('Direitos Creditórios'!B:B,Resumo!B199,'Direitos Creditórios'!A:A)</f>
        <v>0</v>
      </c>
      <c r="D199" s="5">
        <f t="shared" si="7"/>
        <v>0</v>
      </c>
    </row>
    <row r="200" spans="2:4" hidden="1" x14ac:dyDescent="0.3">
      <c r="B200" s="12">
        <v>44358</v>
      </c>
      <c r="C200" s="5">
        <f>+SUMIF('Direitos Creditórios'!B:B,Resumo!B200,'Direitos Creditórios'!A:A)</f>
        <v>0</v>
      </c>
      <c r="D200" s="5">
        <f t="shared" si="7"/>
        <v>0</v>
      </c>
    </row>
    <row r="201" spans="2:4" hidden="1" x14ac:dyDescent="0.3">
      <c r="B201" s="12">
        <v>44361</v>
      </c>
      <c r="C201" s="5">
        <f>+SUMIF('Direitos Creditórios'!B:B,Resumo!B201,'Direitos Creditórios'!A:A)</f>
        <v>0</v>
      </c>
      <c r="D201" s="5">
        <f t="shared" si="7"/>
        <v>0</v>
      </c>
    </row>
    <row r="202" spans="2:4" hidden="1" x14ac:dyDescent="0.3">
      <c r="B202" s="12">
        <v>44362</v>
      </c>
      <c r="C202" s="5">
        <f>+SUMIF('Direitos Creditórios'!B:B,Resumo!B202,'Direitos Creditórios'!A:A)</f>
        <v>0</v>
      </c>
      <c r="D202" s="5">
        <f t="shared" si="7"/>
        <v>0</v>
      </c>
    </row>
    <row r="203" spans="2:4" hidden="1" x14ac:dyDescent="0.3">
      <c r="B203" s="12">
        <v>44363</v>
      </c>
      <c r="C203" s="5">
        <f>+SUMIF('Direitos Creditórios'!B:B,Resumo!B203,'Direitos Creditórios'!A:A)</f>
        <v>0</v>
      </c>
      <c r="D203" s="5">
        <f t="shared" si="7"/>
        <v>0</v>
      </c>
    </row>
    <row r="204" spans="2:4" hidden="1" x14ac:dyDescent="0.3">
      <c r="B204" s="12">
        <v>44364</v>
      </c>
      <c r="C204" s="5">
        <f>+SUMIF('Direitos Creditórios'!B:B,Resumo!B204,'Direitos Creditórios'!A:A)</f>
        <v>0</v>
      </c>
      <c r="D204" s="5">
        <f t="shared" si="7"/>
        <v>0</v>
      </c>
    </row>
    <row r="205" spans="2:4" hidden="1" x14ac:dyDescent="0.3">
      <c r="B205" s="12">
        <v>44365</v>
      </c>
      <c r="C205" s="5">
        <f>+SUMIF('Direitos Creditórios'!B:B,Resumo!B205,'Direitos Creditórios'!A:A)</f>
        <v>0</v>
      </c>
      <c r="D205" s="5">
        <f t="shared" si="7"/>
        <v>0</v>
      </c>
    </row>
    <row r="206" spans="2:4" hidden="1" x14ac:dyDescent="0.3">
      <c r="B206" s="12">
        <v>44368</v>
      </c>
      <c r="C206" s="5">
        <f>+SUMIF('Direitos Creditórios'!B:B,Resumo!B206,'Direitos Creditórios'!A:A)</f>
        <v>0</v>
      </c>
      <c r="D206" s="5">
        <f t="shared" si="7"/>
        <v>0</v>
      </c>
    </row>
    <row r="207" spans="2:4" hidden="1" x14ac:dyDescent="0.3">
      <c r="B207" s="12">
        <v>44369</v>
      </c>
      <c r="C207" s="5">
        <f>+SUMIF('Direitos Creditórios'!B:B,Resumo!B207,'Direitos Creditórios'!A:A)</f>
        <v>0</v>
      </c>
      <c r="D207" s="5">
        <f t="shared" si="7"/>
        <v>0</v>
      </c>
    </row>
    <row r="208" spans="2:4" hidden="1" x14ac:dyDescent="0.3">
      <c r="B208" s="12">
        <v>44370</v>
      </c>
      <c r="C208" s="5">
        <f>+SUMIF('Direitos Creditórios'!B:B,Resumo!B208,'Direitos Creditórios'!A:A)</f>
        <v>0</v>
      </c>
      <c r="D208" s="5">
        <f t="shared" si="7"/>
        <v>0</v>
      </c>
    </row>
    <row r="209" spans="2:4" hidden="1" x14ac:dyDescent="0.3">
      <c r="B209" s="12">
        <v>44371</v>
      </c>
      <c r="C209" s="5">
        <f>+SUMIF('Direitos Creditórios'!B:B,Resumo!B209,'Direitos Creditórios'!A:A)</f>
        <v>0</v>
      </c>
      <c r="D209" s="5">
        <f t="shared" si="7"/>
        <v>0</v>
      </c>
    </row>
    <row r="210" spans="2:4" hidden="1" x14ac:dyDescent="0.3">
      <c r="B210" s="12">
        <v>44372</v>
      </c>
      <c r="C210" s="5">
        <f>+SUMIF('Direitos Creditórios'!B:B,Resumo!B210,'Direitos Creditórios'!A:A)</f>
        <v>0</v>
      </c>
      <c r="D210" s="5">
        <f t="shared" si="7"/>
        <v>0</v>
      </c>
    </row>
    <row r="211" spans="2:4" hidden="1" x14ac:dyDescent="0.3">
      <c r="B211" s="12">
        <v>44375</v>
      </c>
      <c r="C211" s="5">
        <f>+SUMIF('Direitos Creditórios'!B:B,Resumo!B211,'Direitos Creditórios'!A:A)</f>
        <v>0</v>
      </c>
      <c r="D211" s="5">
        <f t="shared" si="7"/>
        <v>0</v>
      </c>
    </row>
    <row r="212" spans="2:4" hidden="1" x14ac:dyDescent="0.3">
      <c r="B212" s="12">
        <v>44376</v>
      </c>
      <c r="C212" s="5">
        <f>+SUMIF('Direitos Creditórios'!B:B,Resumo!B212,'Direitos Creditórios'!A:A)</f>
        <v>0</v>
      </c>
      <c r="D212" s="5">
        <f t="shared" si="7"/>
        <v>0</v>
      </c>
    </row>
    <row r="213" spans="2:4" hidden="1" x14ac:dyDescent="0.3">
      <c r="B213" s="12">
        <v>44377</v>
      </c>
      <c r="C213" s="5">
        <f>+SUMIF('Direitos Creditórios'!B:B,Resumo!B213,'Direitos Creditórios'!A:A)</f>
        <v>0</v>
      </c>
      <c r="D213" s="5">
        <f t="shared" si="7"/>
        <v>0</v>
      </c>
    </row>
    <row r="214" spans="2:4" hidden="1" x14ac:dyDescent="0.3">
      <c r="B214" s="12">
        <v>44378</v>
      </c>
      <c r="C214" s="5">
        <f>+SUMIF('Direitos Creditórios'!B:B,Resumo!B214,'Direitos Creditórios'!A:A)</f>
        <v>0</v>
      </c>
      <c r="D214" s="5">
        <f t="shared" si="7"/>
        <v>0</v>
      </c>
    </row>
    <row r="215" spans="2:4" hidden="1" x14ac:dyDescent="0.3">
      <c r="B215" s="12">
        <v>44379</v>
      </c>
      <c r="C215" s="5">
        <f>+SUMIF('Direitos Creditórios'!B:B,Resumo!B215,'Direitos Creditórios'!A:A)</f>
        <v>0</v>
      </c>
      <c r="D215" s="5">
        <f t="shared" si="7"/>
        <v>0</v>
      </c>
    </row>
    <row r="216" spans="2:4" hidden="1" x14ac:dyDescent="0.3">
      <c r="B216" s="12">
        <v>44382</v>
      </c>
      <c r="C216" s="5">
        <f>+SUMIF('Direitos Creditórios'!B:B,Resumo!B216,'Direitos Creditórios'!A:A)</f>
        <v>0</v>
      </c>
      <c r="D216" s="5">
        <f t="shared" si="7"/>
        <v>0</v>
      </c>
    </row>
    <row r="217" spans="2:4" hidden="1" x14ac:dyDescent="0.3">
      <c r="B217" s="12">
        <v>44383</v>
      </c>
      <c r="C217" s="5">
        <f>+SUMIF('Direitos Creditórios'!B:B,Resumo!B217,'Direitos Creditórios'!A:A)</f>
        <v>0</v>
      </c>
      <c r="D217" s="5">
        <f t="shared" si="7"/>
        <v>0</v>
      </c>
    </row>
    <row r="218" spans="2:4" hidden="1" x14ac:dyDescent="0.3">
      <c r="B218" s="12">
        <v>44384</v>
      </c>
      <c r="C218" s="5">
        <f>+SUMIF('Direitos Creditórios'!B:B,Resumo!B218,'Direitos Creditórios'!A:A)</f>
        <v>0</v>
      </c>
      <c r="D218" s="5">
        <f t="shared" si="7"/>
        <v>0</v>
      </c>
    </row>
    <row r="219" spans="2:4" hidden="1" x14ac:dyDescent="0.3">
      <c r="B219" s="12">
        <v>44385</v>
      </c>
      <c r="C219" s="5">
        <f>+SUMIF('Direitos Creditórios'!B:B,Resumo!B219,'Direitos Creditórios'!A:A)</f>
        <v>0</v>
      </c>
      <c r="D219" s="5">
        <f t="shared" si="7"/>
        <v>0</v>
      </c>
    </row>
    <row r="220" spans="2:4" hidden="1" x14ac:dyDescent="0.3">
      <c r="B220" s="12">
        <v>44386</v>
      </c>
      <c r="C220" s="5">
        <f>+SUMIF('Direitos Creditórios'!B:B,Resumo!B220,'Direitos Creditórios'!A:A)</f>
        <v>0</v>
      </c>
      <c r="D220" s="5">
        <f t="shared" si="7"/>
        <v>0</v>
      </c>
    </row>
    <row r="221" spans="2:4" hidden="1" x14ac:dyDescent="0.3">
      <c r="B221" s="12">
        <v>44389</v>
      </c>
      <c r="C221" s="5">
        <f>+SUMIF('Direitos Creditórios'!B:B,Resumo!B221,'Direitos Creditórios'!A:A)</f>
        <v>0</v>
      </c>
      <c r="D221" s="5">
        <f t="shared" si="7"/>
        <v>0</v>
      </c>
    </row>
    <row r="222" spans="2:4" hidden="1" x14ac:dyDescent="0.3">
      <c r="B222" s="12">
        <v>44390</v>
      </c>
      <c r="C222" s="5">
        <f>+SUMIF('Direitos Creditórios'!B:B,Resumo!B222,'Direitos Creditórios'!A:A)</f>
        <v>0</v>
      </c>
      <c r="D222" s="5">
        <f t="shared" si="7"/>
        <v>0</v>
      </c>
    </row>
    <row r="223" spans="2:4" hidden="1" x14ac:dyDescent="0.3">
      <c r="B223" s="12">
        <v>44391</v>
      </c>
      <c r="C223" s="5">
        <f>+SUMIF('Direitos Creditórios'!B:B,Resumo!B223,'Direitos Creditórios'!A:A)</f>
        <v>0</v>
      </c>
      <c r="D223" s="5">
        <f t="shared" si="7"/>
        <v>0</v>
      </c>
    </row>
    <row r="224" spans="2:4" hidden="1" x14ac:dyDescent="0.3">
      <c r="B224" s="12">
        <v>44392</v>
      </c>
      <c r="C224" s="5">
        <f>+SUMIF('Direitos Creditórios'!B:B,Resumo!B224,'Direitos Creditórios'!A:A)</f>
        <v>0</v>
      </c>
      <c r="D224" s="5">
        <f t="shared" si="7"/>
        <v>0</v>
      </c>
    </row>
    <row r="225" spans="2:4" hidden="1" x14ac:dyDescent="0.3">
      <c r="B225" s="12">
        <v>44393</v>
      </c>
      <c r="C225" s="5">
        <f>+SUMIF('Direitos Creditórios'!B:B,Resumo!B225,'Direitos Creditórios'!A:A)</f>
        <v>0</v>
      </c>
      <c r="D225" s="5">
        <f t="shared" si="7"/>
        <v>0</v>
      </c>
    </row>
    <row r="226" spans="2:4" hidden="1" x14ac:dyDescent="0.3">
      <c r="B226" s="12">
        <v>44396</v>
      </c>
      <c r="C226" s="5">
        <f>+SUMIF('Direitos Creditórios'!B:B,Resumo!B226,'Direitos Creditórios'!A:A)</f>
        <v>0</v>
      </c>
      <c r="D226" s="5">
        <f t="shared" si="7"/>
        <v>0</v>
      </c>
    </row>
    <row r="227" spans="2:4" hidden="1" x14ac:dyDescent="0.3">
      <c r="B227" s="12">
        <v>44397</v>
      </c>
      <c r="C227" s="5">
        <f>+SUMIF('Direitos Creditórios'!B:B,Resumo!B227,'Direitos Creditórios'!A:A)</f>
        <v>0</v>
      </c>
      <c r="D227" s="5">
        <f t="shared" si="7"/>
        <v>0</v>
      </c>
    </row>
    <row r="228" spans="2:4" hidden="1" x14ac:dyDescent="0.3">
      <c r="B228" s="12">
        <v>44398</v>
      </c>
      <c r="C228" s="5">
        <f>+SUMIF('Direitos Creditórios'!B:B,Resumo!B228,'Direitos Creditórios'!A:A)</f>
        <v>0</v>
      </c>
      <c r="D228" s="5">
        <f t="shared" si="7"/>
        <v>0</v>
      </c>
    </row>
    <row r="229" spans="2:4" hidden="1" x14ac:dyDescent="0.3">
      <c r="B229" s="12">
        <v>44399</v>
      </c>
      <c r="C229" s="5">
        <f>+SUMIF('Direitos Creditórios'!B:B,Resumo!B229,'Direitos Creditórios'!A:A)</f>
        <v>0</v>
      </c>
      <c r="D229" s="5">
        <f t="shared" si="7"/>
        <v>0</v>
      </c>
    </row>
    <row r="230" spans="2:4" hidden="1" x14ac:dyDescent="0.3">
      <c r="B230" s="12">
        <v>44400</v>
      </c>
      <c r="C230" s="5">
        <f>+SUMIF('Direitos Creditórios'!B:B,Resumo!B230,'Direitos Creditórios'!A:A)</f>
        <v>0</v>
      </c>
      <c r="D230" s="5">
        <f t="shared" si="7"/>
        <v>0</v>
      </c>
    </row>
    <row r="231" spans="2:4" hidden="1" x14ac:dyDescent="0.3">
      <c r="B231" s="12">
        <v>44403</v>
      </c>
      <c r="C231" s="5">
        <f>+SUMIF('Direitos Creditórios'!B:B,Resumo!B231,'Direitos Creditórios'!A:A)</f>
        <v>0</v>
      </c>
      <c r="D231" s="5">
        <f t="shared" si="7"/>
        <v>0</v>
      </c>
    </row>
    <row r="232" spans="2:4" hidden="1" x14ac:dyDescent="0.3">
      <c r="B232" s="12">
        <v>44404</v>
      </c>
      <c r="C232" s="5">
        <f>+SUMIF('Direitos Creditórios'!B:B,Resumo!B232,'Direitos Creditórios'!A:A)</f>
        <v>0</v>
      </c>
      <c r="D232" s="5">
        <f t="shared" si="7"/>
        <v>0</v>
      </c>
    </row>
    <row r="233" spans="2:4" hidden="1" x14ac:dyDescent="0.3">
      <c r="B233" s="12">
        <v>44405</v>
      </c>
      <c r="C233" s="5">
        <f>+SUMIF('Direitos Creditórios'!B:B,Resumo!B233,'Direitos Creditórios'!A:A)</f>
        <v>0</v>
      </c>
      <c r="D233" s="5">
        <f t="shared" si="7"/>
        <v>0</v>
      </c>
    </row>
    <row r="234" spans="2:4" hidden="1" x14ac:dyDescent="0.3">
      <c r="B234" s="12">
        <v>44406</v>
      </c>
      <c r="C234" s="5">
        <f>+SUMIF('Direitos Creditórios'!B:B,Resumo!B234,'Direitos Creditórios'!A:A)</f>
        <v>0</v>
      </c>
      <c r="D234" s="5">
        <f t="shared" si="7"/>
        <v>0</v>
      </c>
    </row>
    <row r="235" spans="2:4" hidden="1" x14ac:dyDescent="0.3">
      <c r="B235" s="12">
        <v>44407</v>
      </c>
      <c r="C235" s="5">
        <f>+SUMIF('Direitos Creditórios'!B:B,Resumo!B235,'Direitos Creditórios'!A:A)</f>
        <v>0</v>
      </c>
      <c r="D235" s="5">
        <f t="shared" si="7"/>
        <v>0</v>
      </c>
    </row>
    <row r="236" spans="2:4" hidden="1" x14ac:dyDescent="0.3">
      <c r="B236" s="12">
        <v>44410</v>
      </c>
      <c r="C236" s="5">
        <f>+SUMIF('Direitos Creditórios'!B:B,Resumo!B236,'Direitos Creditórios'!A:A)</f>
        <v>0</v>
      </c>
      <c r="D236" s="5">
        <f t="shared" si="7"/>
        <v>0</v>
      </c>
    </row>
    <row r="237" spans="2:4" hidden="1" x14ac:dyDescent="0.3">
      <c r="B237" s="12">
        <v>44411</v>
      </c>
      <c r="C237" s="5">
        <f>+SUMIF('Direitos Creditórios'!B:B,Resumo!B237,'Direitos Creditórios'!A:A)</f>
        <v>0</v>
      </c>
      <c r="D237" s="5">
        <f t="shared" si="7"/>
        <v>0</v>
      </c>
    </row>
    <row r="238" spans="2:4" hidden="1" x14ac:dyDescent="0.3">
      <c r="B238" s="12">
        <v>44412</v>
      </c>
      <c r="C238" s="5">
        <f>+SUMIF('Direitos Creditórios'!B:B,Resumo!B238,'Direitos Creditórios'!A:A)</f>
        <v>0</v>
      </c>
      <c r="D238" s="5">
        <f t="shared" si="7"/>
        <v>0</v>
      </c>
    </row>
    <row r="239" spans="2:4" hidden="1" x14ac:dyDescent="0.3">
      <c r="B239" s="12">
        <v>44413</v>
      </c>
      <c r="C239" s="5">
        <f>+SUMIF('Direitos Creditórios'!B:B,Resumo!B239,'Direitos Creditórios'!A:A)</f>
        <v>0</v>
      </c>
      <c r="D239" s="5">
        <f t="shared" si="7"/>
        <v>0</v>
      </c>
    </row>
    <row r="240" spans="2:4" hidden="1" x14ac:dyDescent="0.3">
      <c r="B240" s="12">
        <v>44414</v>
      </c>
      <c r="C240" s="5">
        <f>+SUMIF('Direitos Creditórios'!B:B,Resumo!B240,'Direitos Creditórios'!A:A)</f>
        <v>0</v>
      </c>
      <c r="D240" s="5">
        <f t="shared" si="7"/>
        <v>0</v>
      </c>
    </row>
    <row r="241" spans="2:4" hidden="1" x14ac:dyDescent="0.3">
      <c r="B241" s="12">
        <v>44417</v>
      </c>
      <c r="C241" s="5">
        <f>+SUMIF('Direitos Creditórios'!B:B,Resumo!B241,'Direitos Creditórios'!A:A)</f>
        <v>0</v>
      </c>
      <c r="D241" s="5">
        <f t="shared" si="7"/>
        <v>0</v>
      </c>
    </row>
    <row r="242" spans="2:4" hidden="1" x14ac:dyDescent="0.3">
      <c r="B242" s="12">
        <v>44418</v>
      </c>
      <c r="C242" s="5">
        <f>+SUMIF('Direitos Creditórios'!B:B,Resumo!B242,'Direitos Creditórios'!A:A)</f>
        <v>0</v>
      </c>
      <c r="D242" s="5">
        <f t="shared" si="7"/>
        <v>0</v>
      </c>
    </row>
    <row r="243" spans="2:4" hidden="1" x14ac:dyDescent="0.3">
      <c r="B243" s="12">
        <v>44419</v>
      </c>
      <c r="C243" s="5">
        <f>+SUMIF('Direitos Creditórios'!B:B,Resumo!B243,'Direitos Creditórios'!A:A)</f>
        <v>0</v>
      </c>
      <c r="D243" s="5">
        <f t="shared" si="7"/>
        <v>0</v>
      </c>
    </row>
    <row r="244" spans="2:4" hidden="1" x14ac:dyDescent="0.3">
      <c r="B244" s="12">
        <v>44420</v>
      </c>
      <c r="C244" s="5">
        <f>+SUMIF('Direitos Creditórios'!B:B,Resumo!B244,'Direitos Creditórios'!A:A)</f>
        <v>0</v>
      </c>
      <c r="D244" s="5">
        <f t="shared" si="7"/>
        <v>0</v>
      </c>
    </row>
    <row r="245" spans="2:4" hidden="1" x14ac:dyDescent="0.3">
      <c r="B245" s="12">
        <v>44421</v>
      </c>
      <c r="C245" s="5">
        <f>+SUMIF('Direitos Creditórios'!B:B,Resumo!B245,'Direitos Creditórios'!A:A)</f>
        <v>0</v>
      </c>
      <c r="D245" s="5">
        <f t="shared" si="7"/>
        <v>0</v>
      </c>
    </row>
    <row r="246" spans="2:4" hidden="1" x14ac:dyDescent="0.3">
      <c r="B246" s="12">
        <v>44424</v>
      </c>
      <c r="C246" s="5">
        <f>+SUMIF('Direitos Creditórios'!B:B,Resumo!B246,'Direitos Creditórios'!A:A)</f>
        <v>0</v>
      </c>
      <c r="D246" s="5">
        <f t="shared" si="7"/>
        <v>0</v>
      </c>
    </row>
    <row r="247" spans="2:4" hidden="1" x14ac:dyDescent="0.3">
      <c r="B247" s="12">
        <v>44425</v>
      </c>
      <c r="C247" s="5">
        <f>+SUMIF('Direitos Creditórios'!B:B,Resumo!B247,'Direitos Creditórios'!A:A)</f>
        <v>0</v>
      </c>
      <c r="D247" s="5">
        <f t="shared" si="7"/>
        <v>0</v>
      </c>
    </row>
    <row r="248" spans="2:4" hidden="1" x14ac:dyDescent="0.3">
      <c r="B248" s="12">
        <v>44426</v>
      </c>
      <c r="C248" s="5">
        <f>+SUMIF('Direitos Creditórios'!B:B,Resumo!B248,'Direitos Creditórios'!A:A)</f>
        <v>0</v>
      </c>
      <c r="D248" s="5">
        <f t="shared" si="7"/>
        <v>0</v>
      </c>
    </row>
    <row r="249" spans="2:4" hidden="1" x14ac:dyDescent="0.3">
      <c r="B249" s="12">
        <v>44427</v>
      </c>
      <c r="C249" s="5">
        <f>+SUMIF('Direitos Creditórios'!B:B,Resumo!B249,'Direitos Creditórios'!A:A)</f>
        <v>0</v>
      </c>
      <c r="D249" s="5">
        <f t="shared" si="7"/>
        <v>0</v>
      </c>
    </row>
    <row r="250" spans="2:4" hidden="1" x14ac:dyDescent="0.3">
      <c r="B250" s="12">
        <v>44428</v>
      </c>
      <c r="C250" s="5">
        <f>+SUMIF('Direitos Creditórios'!B:B,Resumo!B250,'Direitos Creditórios'!A:A)</f>
        <v>0</v>
      </c>
      <c r="D250" s="5">
        <f t="shared" si="7"/>
        <v>0</v>
      </c>
    </row>
    <row r="251" spans="2:4" hidden="1" x14ac:dyDescent="0.3">
      <c r="B251" s="12">
        <v>44431</v>
      </c>
      <c r="C251" s="5">
        <f>+SUMIF('Direitos Creditórios'!B:B,Resumo!B251,'Direitos Creditórios'!A:A)</f>
        <v>0</v>
      </c>
      <c r="D251" s="5">
        <f t="shared" si="7"/>
        <v>0</v>
      </c>
    </row>
    <row r="252" spans="2:4" hidden="1" x14ac:dyDescent="0.3">
      <c r="B252" s="12">
        <v>44432</v>
      </c>
      <c r="C252" s="5">
        <f>+SUMIF('Direitos Creditórios'!B:B,Resumo!B252,'Direitos Creditórios'!A:A)</f>
        <v>0</v>
      </c>
      <c r="D252" s="5">
        <f t="shared" si="7"/>
        <v>0</v>
      </c>
    </row>
    <row r="253" spans="2:4" hidden="1" x14ac:dyDescent="0.3">
      <c r="B253" s="12">
        <v>44433</v>
      </c>
      <c r="C253" s="5">
        <f>+SUMIF('Direitos Creditórios'!B:B,Resumo!B253,'Direitos Creditórios'!A:A)</f>
        <v>0</v>
      </c>
      <c r="D253" s="5">
        <f t="shared" si="7"/>
        <v>0</v>
      </c>
    </row>
    <row r="254" spans="2:4" hidden="1" x14ac:dyDescent="0.3">
      <c r="B254" s="12">
        <v>44434</v>
      </c>
      <c r="C254" s="5">
        <f>+SUMIF('Direitos Creditórios'!B:B,Resumo!B254,'Direitos Creditórios'!A:A)</f>
        <v>0</v>
      </c>
      <c r="D254" s="5">
        <f t="shared" si="7"/>
        <v>0</v>
      </c>
    </row>
    <row r="255" spans="2:4" hidden="1" x14ac:dyDescent="0.3">
      <c r="B255" s="12">
        <v>44435</v>
      </c>
      <c r="C255" s="5">
        <f>+SUMIF('Direitos Creditórios'!B:B,Resumo!B255,'Direitos Creditórios'!A:A)</f>
        <v>0</v>
      </c>
      <c r="D255" s="5">
        <f t="shared" si="7"/>
        <v>0</v>
      </c>
    </row>
    <row r="256" spans="2:4" hidden="1" x14ac:dyDescent="0.3">
      <c r="B256" s="12">
        <v>44438</v>
      </c>
      <c r="C256" s="5">
        <f>+SUMIF('Direitos Creditórios'!B:B,Resumo!B256,'Direitos Creditórios'!A:A)</f>
        <v>0</v>
      </c>
      <c r="D256" s="5">
        <f t="shared" si="7"/>
        <v>0</v>
      </c>
    </row>
    <row r="257" spans="2:4" hidden="1" x14ac:dyDescent="0.3">
      <c r="B257" s="12">
        <v>44439</v>
      </c>
      <c r="C257" s="5">
        <f>+SUMIF('Direitos Creditórios'!B:B,Resumo!B257,'Direitos Creditórios'!A:A)</f>
        <v>0</v>
      </c>
      <c r="D257" s="5">
        <f t="shared" si="7"/>
        <v>0</v>
      </c>
    </row>
    <row r="258" spans="2:4" hidden="1" x14ac:dyDescent="0.3">
      <c r="B258" s="12">
        <v>44440</v>
      </c>
      <c r="C258" s="5">
        <f>+SUMIF('Direitos Creditórios'!B:B,Resumo!B258,'Direitos Creditórios'!A:A)</f>
        <v>0</v>
      </c>
      <c r="D258" s="5">
        <f t="shared" ref="D258:D321" si="8">+C258*6%</f>
        <v>0</v>
      </c>
    </row>
    <row r="259" spans="2:4" hidden="1" x14ac:dyDescent="0.3">
      <c r="B259" s="12">
        <v>44441</v>
      </c>
      <c r="C259" s="5">
        <f>+SUMIF('Direitos Creditórios'!B:B,Resumo!B259,'Direitos Creditórios'!A:A)</f>
        <v>0</v>
      </c>
      <c r="D259" s="5">
        <f t="shared" si="8"/>
        <v>0</v>
      </c>
    </row>
    <row r="260" spans="2:4" hidden="1" x14ac:dyDescent="0.3">
      <c r="B260" s="12">
        <v>44442</v>
      </c>
      <c r="C260" s="5">
        <f>+SUMIF('Direitos Creditórios'!B:B,Resumo!B260,'Direitos Creditórios'!A:A)</f>
        <v>0</v>
      </c>
      <c r="D260" s="5">
        <f t="shared" si="8"/>
        <v>0</v>
      </c>
    </row>
    <row r="261" spans="2:4" hidden="1" x14ac:dyDescent="0.3">
      <c r="B261" s="12">
        <v>44445</v>
      </c>
      <c r="C261" s="5">
        <f>+SUMIF('Direitos Creditórios'!B:B,Resumo!B261,'Direitos Creditórios'!A:A)</f>
        <v>0</v>
      </c>
      <c r="D261" s="5">
        <f t="shared" si="8"/>
        <v>0</v>
      </c>
    </row>
    <row r="262" spans="2:4" hidden="1" x14ac:dyDescent="0.3">
      <c r="B262" s="12">
        <v>44447</v>
      </c>
      <c r="C262" s="5">
        <f>+SUMIF('Direitos Creditórios'!B:B,Resumo!B262,'Direitos Creditórios'!A:A)</f>
        <v>0</v>
      </c>
      <c r="D262" s="5">
        <f t="shared" si="8"/>
        <v>0</v>
      </c>
    </row>
    <row r="263" spans="2:4" hidden="1" x14ac:dyDescent="0.3">
      <c r="B263" s="12">
        <v>44448</v>
      </c>
      <c r="C263" s="5">
        <f>+SUMIF('Direitos Creditórios'!B:B,Resumo!B263,'Direitos Creditórios'!A:A)</f>
        <v>0</v>
      </c>
      <c r="D263" s="5">
        <f t="shared" si="8"/>
        <v>0</v>
      </c>
    </row>
    <row r="264" spans="2:4" hidden="1" x14ac:dyDescent="0.3">
      <c r="B264" s="12">
        <v>44449</v>
      </c>
      <c r="C264" s="5">
        <f>+SUMIF('Direitos Creditórios'!B:B,Resumo!B264,'Direitos Creditórios'!A:A)</f>
        <v>0</v>
      </c>
      <c r="D264" s="5">
        <f t="shared" si="8"/>
        <v>0</v>
      </c>
    </row>
    <row r="265" spans="2:4" hidden="1" x14ac:dyDescent="0.3">
      <c r="B265" s="12">
        <v>44452</v>
      </c>
      <c r="C265" s="5">
        <f>+SUMIF('Direitos Creditórios'!B:B,Resumo!B265,'Direitos Creditórios'!A:A)</f>
        <v>0</v>
      </c>
      <c r="D265" s="5">
        <f t="shared" si="8"/>
        <v>0</v>
      </c>
    </row>
    <row r="266" spans="2:4" hidden="1" x14ac:dyDescent="0.3">
      <c r="B266" s="12">
        <v>44453</v>
      </c>
      <c r="C266" s="5">
        <f>+SUMIF('Direitos Creditórios'!B:B,Resumo!B266,'Direitos Creditórios'!A:A)</f>
        <v>0</v>
      </c>
      <c r="D266" s="5">
        <f t="shared" si="8"/>
        <v>0</v>
      </c>
    </row>
    <row r="267" spans="2:4" hidden="1" x14ac:dyDescent="0.3">
      <c r="B267" s="12">
        <v>44454</v>
      </c>
      <c r="C267" s="5">
        <f>+SUMIF('Direitos Creditórios'!B:B,Resumo!B267,'Direitos Creditórios'!A:A)</f>
        <v>0</v>
      </c>
      <c r="D267" s="5">
        <f t="shared" si="8"/>
        <v>0</v>
      </c>
    </row>
    <row r="268" spans="2:4" hidden="1" x14ac:dyDescent="0.3">
      <c r="B268" s="12">
        <v>44455</v>
      </c>
      <c r="C268" s="5">
        <f>+SUMIF('Direitos Creditórios'!B:B,Resumo!B268,'Direitos Creditórios'!A:A)</f>
        <v>0</v>
      </c>
      <c r="D268" s="5">
        <f t="shared" si="8"/>
        <v>0</v>
      </c>
    </row>
    <row r="269" spans="2:4" hidden="1" x14ac:dyDescent="0.3">
      <c r="B269" s="12">
        <v>44456</v>
      </c>
      <c r="C269" s="5">
        <f>+SUMIF('Direitos Creditórios'!B:B,Resumo!B269,'Direitos Creditórios'!A:A)</f>
        <v>0</v>
      </c>
      <c r="D269" s="5">
        <f t="shared" si="8"/>
        <v>0</v>
      </c>
    </row>
    <row r="270" spans="2:4" hidden="1" x14ac:dyDescent="0.3">
      <c r="B270" s="12">
        <v>44459</v>
      </c>
      <c r="C270" s="5">
        <f>+SUMIF('Direitos Creditórios'!B:B,Resumo!B270,'Direitos Creditórios'!A:A)</f>
        <v>0</v>
      </c>
      <c r="D270" s="5">
        <f t="shared" si="8"/>
        <v>0</v>
      </c>
    </row>
    <row r="271" spans="2:4" hidden="1" x14ac:dyDescent="0.3">
      <c r="B271" s="12">
        <v>44460</v>
      </c>
      <c r="C271" s="5">
        <f>+SUMIF('Direitos Creditórios'!B:B,Resumo!B271,'Direitos Creditórios'!A:A)</f>
        <v>0</v>
      </c>
      <c r="D271" s="5">
        <f t="shared" si="8"/>
        <v>0</v>
      </c>
    </row>
    <row r="272" spans="2:4" hidden="1" x14ac:dyDescent="0.3">
      <c r="B272" s="12">
        <v>44461</v>
      </c>
      <c r="C272" s="5">
        <f>+SUMIF('Direitos Creditórios'!B:B,Resumo!B272,'Direitos Creditórios'!A:A)</f>
        <v>0</v>
      </c>
      <c r="D272" s="5">
        <f t="shared" si="8"/>
        <v>0</v>
      </c>
    </row>
    <row r="273" spans="2:4" hidden="1" x14ac:dyDescent="0.3">
      <c r="B273" s="12">
        <v>44462</v>
      </c>
      <c r="C273" s="5">
        <f>+SUMIF('Direitos Creditórios'!B:B,Resumo!B273,'Direitos Creditórios'!A:A)</f>
        <v>0</v>
      </c>
      <c r="D273" s="5">
        <f t="shared" si="8"/>
        <v>0</v>
      </c>
    </row>
    <row r="274" spans="2:4" hidden="1" x14ac:dyDescent="0.3">
      <c r="B274" s="12">
        <v>44463</v>
      </c>
      <c r="C274" s="5">
        <f>+SUMIF('Direitos Creditórios'!B:B,Resumo!B274,'Direitos Creditórios'!A:A)</f>
        <v>0</v>
      </c>
      <c r="D274" s="5">
        <f t="shared" si="8"/>
        <v>0</v>
      </c>
    </row>
    <row r="275" spans="2:4" hidden="1" x14ac:dyDescent="0.3">
      <c r="B275" s="12">
        <v>44466</v>
      </c>
      <c r="C275" s="5">
        <f>+SUMIF('Direitos Creditórios'!B:B,Resumo!B275,'Direitos Creditórios'!A:A)</f>
        <v>0</v>
      </c>
      <c r="D275" s="5">
        <f t="shared" si="8"/>
        <v>0</v>
      </c>
    </row>
    <row r="276" spans="2:4" hidden="1" x14ac:dyDescent="0.3">
      <c r="B276" s="12">
        <v>44467</v>
      </c>
      <c r="C276" s="5">
        <f>+SUMIF('Direitos Creditórios'!B:B,Resumo!B276,'Direitos Creditórios'!A:A)</f>
        <v>0</v>
      </c>
      <c r="D276" s="5">
        <f t="shared" si="8"/>
        <v>0</v>
      </c>
    </row>
    <row r="277" spans="2:4" hidden="1" x14ac:dyDescent="0.3">
      <c r="B277" s="12">
        <v>44468</v>
      </c>
      <c r="C277" s="5">
        <f>+SUMIF('Direitos Creditórios'!B:B,Resumo!B277,'Direitos Creditórios'!A:A)</f>
        <v>0</v>
      </c>
      <c r="D277" s="5">
        <f t="shared" si="8"/>
        <v>0</v>
      </c>
    </row>
    <row r="278" spans="2:4" hidden="1" x14ac:dyDescent="0.3">
      <c r="B278" s="12">
        <v>44469</v>
      </c>
      <c r="C278" s="5">
        <f>+SUMIF('Direitos Creditórios'!B:B,Resumo!B278,'Direitos Creditórios'!A:A)</f>
        <v>0</v>
      </c>
      <c r="D278" s="5">
        <f t="shared" si="8"/>
        <v>0</v>
      </c>
    </row>
    <row r="279" spans="2:4" hidden="1" x14ac:dyDescent="0.3">
      <c r="B279" s="12">
        <v>44470</v>
      </c>
      <c r="C279" s="5">
        <f>+SUMIF('Direitos Creditórios'!B:B,Resumo!B279,'Direitos Creditórios'!A:A)</f>
        <v>0</v>
      </c>
      <c r="D279" s="5">
        <f t="shared" si="8"/>
        <v>0</v>
      </c>
    </row>
    <row r="280" spans="2:4" hidden="1" x14ac:dyDescent="0.3">
      <c r="B280" s="12">
        <v>44473</v>
      </c>
      <c r="C280" s="5">
        <f>+SUMIF('Direitos Creditórios'!B:B,Resumo!B280,'Direitos Creditórios'!A:A)</f>
        <v>0</v>
      </c>
      <c r="D280" s="5">
        <f t="shared" si="8"/>
        <v>0</v>
      </c>
    </row>
    <row r="281" spans="2:4" hidden="1" x14ac:dyDescent="0.3">
      <c r="B281" s="12">
        <v>44474</v>
      </c>
      <c r="C281" s="5">
        <f>+SUMIF('Direitos Creditórios'!B:B,Resumo!B281,'Direitos Creditórios'!A:A)</f>
        <v>0</v>
      </c>
      <c r="D281" s="5">
        <f t="shared" si="8"/>
        <v>0</v>
      </c>
    </row>
    <row r="282" spans="2:4" hidden="1" x14ac:dyDescent="0.3">
      <c r="B282" s="12">
        <v>44475</v>
      </c>
      <c r="C282" s="5">
        <f>+SUMIF('Direitos Creditórios'!B:B,Resumo!B282,'Direitos Creditórios'!A:A)</f>
        <v>0</v>
      </c>
      <c r="D282" s="5">
        <f t="shared" si="8"/>
        <v>0</v>
      </c>
    </row>
    <row r="283" spans="2:4" hidden="1" x14ac:dyDescent="0.3">
      <c r="B283" s="12">
        <v>44476</v>
      </c>
      <c r="C283" s="5">
        <f>+SUMIF('Direitos Creditórios'!B:B,Resumo!B283,'Direitos Creditórios'!A:A)</f>
        <v>0</v>
      </c>
      <c r="D283" s="5">
        <f t="shared" si="8"/>
        <v>0</v>
      </c>
    </row>
    <row r="284" spans="2:4" hidden="1" x14ac:dyDescent="0.3">
      <c r="B284" s="12">
        <v>44477</v>
      </c>
      <c r="C284" s="5">
        <f>+SUMIF('Direitos Creditórios'!B:B,Resumo!B284,'Direitos Creditórios'!A:A)</f>
        <v>0</v>
      </c>
      <c r="D284" s="5">
        <f t="shared" si="8"/>
        <v>0</v>
      </c>
    </row>
    <row r="285" spans="2:4" hidden="1" x14ac:dyDescent="0.3">
      <c r="B285" s="12">
        <v>44480</v>
      </c>
      <c r="C285" s="5">
        <f>+SUMIF('Direitos Creditórios'!B:B,Resumo!B285,'Direitos Creditórios'!A:A)</f>
        <v>0</v>
      </c>
      <c r="D285" s="5">
        <f t="shared" si="8"/>
        <v>0</v>
      </c>
    </row>
    <row r="286" spans="2:4" hidden="1" x14ac:dyDescent="0.3">
      <c r="B286" s="12">
        <v>44482</v>
      </c>
      <c r="C286" s="5">
        <f>+SUMIF('Direitos Creditórios'!B:B,Resumo!B286,'Direitos Creditórios'!A:A)</f>
        <v>0</v>
      </c>
      <c r="D286" s="5">
        <f t="shared" si="8"/>
        <v>0</v>
      </c>
    </row>
    <row r="287" spans="2:4" hidden="1" x14ac:dyDescent="0.3">
      <c r="B287" s="12">
        <v>44483</v>
      </c>
      <c r="C287" s="5">
        <f>+SUMIF('Direitos Creditórios'!B:B,Resumo!B287,'Direitos Creditórios'!A:A)</f>
        <v>0</v>
      </c>
      <c r="D287" s="5">
        <f t="shared" si="8"/>
        <v>0</v>
      </c>
    </row>
    <row r="288" spans="2:4" hidden="1" x14ac:dyDescent="0.3">
      <c r="B288" s="12">
        <v>44484</v>
      </c>
      <c r="C288" s="5">
        <f>+SUMIF('Direitos Creditórios'!B:B,Resumo!B288,'Direitos Creditórios'!A:A)</f>
        <v>0</v>
      </c>
      <c r="D288" s="5">
        <f t="shared" si="8"/>
        <v>0</v>
      </c>
    </row>
    <row r="289" spans="2:4" hidden="1" x14ac:dyDescent="0.3">
      <c r="B289" s="12">
        <v>44487</v>
      </c>
      <c r="C289" s="5">
        <f>+SUMIF('Direitos Creditórios'!B:B,Resumo!B289,'Direitos Creditórios'!A:A)</f>
        <v>0</v>
      </c>
      <c r="D289" s="5">
        <f t="shared" si="8"/>
        <v>0</v>
      </c>
    </row>
    <row r="290" spans="2:4" hidden="1" x14ac:dyDescent="0.3">
      <c r="B290" s="12">
        <v>44488</v>
      </c>
      <c r="C290" s="5">
        <f>+SUMIF('Direitos Creditórios'!B:B,Resumo!B290,'Direitos Creditórios'!A:A)</f>
        <v>0</v>
      </c>
      <c r="D290" s="5">
        <f t="shared" si="8"/>
        <v>0</v>
      </c>
    </row>
    <row r="291" spans="2:4" hidden="1" x14ac:dyDescent="0.3">
      <c r="B291" s="12">
        <v>44489</v>
      </c>
      <c r="C291" s="5">
        <f>+SUMIF('Direitos Creditórios'!B:B,Resumo!B291,'Direitos Creditórios'!A:A)</f>
        <v>0</v>
      </c>
      <c r="D291" s="5">
        <f t="shared" si="8"/>
        <v>0</v>
      </c>
    </row>
    <row r="292" spans="2:4" hidden="1" x14ac:dyDescent="0.3">
      <c r="B292" s="12">
        <v>44490</v>
      </c>
      <c r="C292" s="5">
        <f>+SUMIF('Direitos Creditórios'!B:B,Resumo!B292,'Direitos Creditórios'!A:A)</f>
        <v>0</v>
      </c>
      <c r="D292" s="5">
        <f t="shared" si="8"/>
        <v>0</v>
      </c>
    </row>
    <row r="293" spans="2:4" hidden="1" x14ac:dyDescent="0.3">
      <c r="B293" s="12">
        <v>44491</v>
      </c>
      <c r="C293" s="5">
        <f>+SUMIF('Direitos Creditórios'!B:B,Resumo!B293,'Direitos Creditórios'!A:A)</f>
        <v>0</v>
      </c>
      <c r="D293" s="5">
        <f t="shared" si="8"/>
        <v>0</v>
      </c>
    </row>
    <row r="294" spans="2:4" hidden="1" x14ac:dyDescent="0.3">
      <c r="B294" s="12">
        <v>44494</v>
      </c>
      <c r="C294" s="5">
        <f>+SUMIF('Direitos Creditórios'!B:B,Resumo!B294,'Direitos Creditórios'!A:A)</f>
        <v>0</v>
      </c>
      <c r="D294" s="5">
        <f t="shared" si="8"/>
        <v>0</v>
      </c>
    </row>
    <row r="295" spans="2:4" hidden="1" x14ac:dyDescent="0.3">
      <c r="B295" s="12">
        <v>44495</v>
      </c>
      <c r="C295" s="5">
        <f>+SUMIF('Direitos Creditórios'!B:B,Resumo!B295,'Direitos Creditórios'!A:A)</f>
        <v>0</v>
      </c>
      <c r="D295" s="5">
        <f t="shared" si="8"/>
        <v>0</v>
      </c>
    </row>
    <row r="296" spans="2:4" hidden="1" x14ac:dyDescent="0.3">
      <c r="B296" s="12">
        <v>44496</v>
      </c>
      <c r="C296" s="5">
        <f>+SUMIF('Direitos Creditórios'!B:B,Resumo!B296,'Direitos Creditórios'!A:A)</f>
        <v>0</v>
      </c>
      <c r="D296" s="5">
        <f t="shared" si="8"/>
        <v>0</v>
      </c>
    </row>
    <row r="297" spans="2:4" hidden="1" x14ac:dyDescent="0.3">
      <c r="B297" s="12">
        <v>44497</v>
      </c>
      <c r="C297" s="5">
        <f>+SUMIF('Direitos Creditórios'!B:B,Resumo!B297,'Direitos Creditórios'!A:A)</f>
        <v>0</v>
      </c>
      <c r="D297" s="5">
        <f t="shared" si="8"/>
        <v>0</v>
      </c>
    </row>
    <row r="298" spans="2:4" hidden="1" x14ac:dyDescent="0.3">
      <c r="B298" s="12">
        <v>44498</v>
      </c>
      <c r="C298" s="5">
        <f>+SUMIF('Direitos Creditórios'!B:B,Resumo!B298,'Direitos Creditórios'!A:A)</f>
        <v>0</v>
      </c>
      <c r="D298" s="5">
        <f t="shared" si="8"/>
        <v>0</v>
      </c>
    </row>
    <row r="299" spans="2:4" hidden="1" x14ac:dyDescent="0.3">
      <c r="B299" s="12">
        <v>44501</v>
      </c>
      <c r="C299" s="5">
        <f>+SUMIF('Direitos Creditórios'!B:B,Resumo!B299,'Direitos Creditórios'!A:A)</f>
        <v>0</v>
      </c>
      <c r="D299" s="5">
        <f t="shared" si="8"/>
        <v>0</v>
      </c>
    </row>
    <row r="300" spans="2:4" hidden="1" x14ac:dyDescent="0.3">
      <c r="B300" s="12">
        <v>44503</v>
      </c>
      <c r="C300" s="5">
        <f>+SUMIF('Direitos Creditórios'!B:B,Resumo!B300,'Direitos Creditórios'!A:A)</f>
        <v>0</v>
      </c>
      <c r="D300" s="5">
        <f t="shared" si="8"/>
        <v>0</v>
      </c>
    </row>
    <row r="301" spans="2:4" hidden="1" x14ac:dyDescent="0.3">
      <c r="B301" s="12">
        <v>44504</v>
      </c>
      <c r="C301" s="5">
        <f>+SUMIF('Direitos Creditórios'!B:B,Resumo!B301,'Direitos Creditórios'!A:A)</f>
        <v>0</v>
      </c>
      <c r="D301" s="5">
        <f t="shared" si="8"/>
        <v>0</v>
      </c>
    </row>
    <row r="302" spans="2:4" hidden="1" x14ac:dyDescent="0.3">
      <c r="B302" s="12">
        <v>44505</v>
      </c>
      <c r="C302" s="5">
        <f>+SUMIF('Direitos Creditórios'!B:B,Resumo!B302,'Direitos Creditórios'!A:A)</f>
        <v>0</v>
      </c>
      <c r="D302" s="5">
        <f t="shared" si="8"/>
        <v>0</v>
      </c>
    </row>
    <row r="303" spans="2:4" hidden="1" x14ac:dyDescent="0.3">
      <c r="B303" s="12">
        <v>44508</v>
      </c>
      <c r="C303" s="5">
        <f>+SUMIF('Direitos Creditórios'!B:B,Resumo!B303,'Direitos Creditórios'!A:A)</f>
        <v>0</v>
      </c>
      <c r="D303" s="5">
        <f t="shared" si="8"/>
        <v>0</v>
      </c>
    </row>
    <row r="304" spans="2:4" hidden="1" x14ac:dyDescent="0.3">
      <c r="B304" s="12">
        <v>44509</v>
      </c>
      <c r="C304" s="5">
        <f>+SUMIF('Direitos Creditórios'!B:B,Resumo!B304,'Direitos Creditórios'!A:A)</f>
        <v>0</v>
      </c>
      <c r="D304" s="5">
        <f t="shared" si="8"/>
        <v>0</v>
      </c>
    </row>
    <row r="305" spans="2:4" hidden="1" x14ac:dyDescent="0.3">
      <c r="B305" s="12">
        <v>44510</v>
      </c>
      <c r="C305" s="5">
        <f>+SUMIF('Direitos Creditórios'!B:B,Resumo!B305,'Direitos Creditórios'!A:A)</f>
        <v>0</v>
      </c>
      <c r="D305" s="5">
        <f t="shared" si="8"/>
        <v>0</v>
      </c>
    </row>
    <row r="306" spans="2:4" hidden="1" x14ac:dyDescent="0.3">
      <c r="B306" s="12">
        <v>44511</v>
      </c>
      <c r="C306" s="5">
        <f>+SUMIF('Direitos Creditórios'!B:B,Resumo!B306,'Direitos Creditórios'!A:A)</f>
        <v>0</v>
      </c>
      <c r="D306" s="5">
        <f t="shared" si="8"/>
        <v>0</v>
      </c>
    </row>
    <row r="307" spans="2:4" hidden="1" x14ac:dyDescent="0.3">
      <c r="B307" s="12">
        <v>44512</v>
      </c>
      <c r="C307" s="5">
        <f>+SUMIF('Direitos Creditórios'!B:B,Resumo!B307,'Direitos Creditórios'!A:A)</f>
        <v>0</v>
      </c>
      <c r="D307" s="5">
        <f t="shared" si="8"/>
        <v>0</v>
      </c>
    </row>
    <row r="308" spans="2:4" hidden="1" x14ac:dyDescent="0.3">
      <c r="B308" s="12">
        <v>44516</v>
      </c>
      <c r="C308" s="5">
        <f>+SUMIF('Direitos Creditórios'!B:B,Resumo!B308,'Direitos Creditórios'!A:A)</f>
        <v>0</v>
      </c>
      <c r="D308" s="5">
        <f t="shared" si="8"/>
        <v>0</v>
      </c>
    </row>
    <row r="309" spans="2:4" hidden="1" x14ac:dyDescent="0.3">
      <c r="B309" s="12">
        <v>44517</v>
      </c>
      <c r="C309" s="5">
        <f>+SUMIF('Direitos Creditórios'!B:B,Resumo!B309,'Direitos Creditórios'!A:A)</f>
        <v>0</v>
      </c>
      <c r="D309" s="5">
        <f t="shared" si="8"/>
        <v>0</v>
      </c>
    </row>
    <row r="310" spans="2:4" hidden="1" x14ac:dyDescent="0.3">
      <c r="B310" s="12">
        <v>44518</v>
      </c>
      <c r="C310" s="5">
        <f>+SUMIF('Direitos Creditórios'!B:B,Resumo!B310,'Direitos Creditórios'!A:A)</f>
        <v>0</v>
      </c>
      <c r="D310" s="5">
        <f t="shared" si="8"/>
        <v>0</v>
      </c>
    </row>
    <row r="311" spans="2:4" hidden="1" x14ac:dyDescent="0.3">
      <c r="B311" s="12">
        <v>44519</v>
      </c>
      <c r="C311" s="5">
        <f>+SUMIF('Direitos Creditórios'!B:B,Resumo!B311,'Direitos Creditórios'!A:A)</f>
        <v>0</v>
      </c>
      <c r="D311" s="5">
        <f t="shared" si="8"/>
        <v>0</v>
      </c>
    </row>
    <row r="312" spans="2:4" hidden="1" x14ac:dyDescent="0.3">
      <c r="B312" s="12">
        <v>44522</v>
      </c>
      <c r="C312" s="5">
        <f>+SUMIF('Direitos Creditórios'!B:B,Resumo!B312,'Direitos Creditórios'!A:A)</f>
        <v>0</v>
      </c>
      <c r="D312" s="5">
        <f t="shared" si="8"/>
        <v>0</v>
      </c>
    </row>
    <row r="313" spans="2:4" hidden="1" x14ac:dyDescent="0.3">
      <c r="B313" s="12">
        <v>44523</v>
      </c>
      <c r="C313" s="5">
        <f>+SUMIF('Direitos Creditórios'!B:B,Resumo!B313,'Direitos Creditórios'!A:A)</f>
        <v>0</v>
      </c>
      <c r="D313" s="5">
        <f t="shared" si="8"/>
        <v>0</v>
      </c>
    </row>
    <row r="314" spans="2:4" hidden="1" x14ac:dyDescent="0.3">
      <c r="B314" s="12">
        <v>44524</v>
      </c>
      <c r="C314" s="5">
        <f>+SUMIF('Direitos Creditórios'!B:B,Resumo!B314,'Direitos Creditórios'!A:A)</f>
        <v>0</v>
      </c>
      <c r="D314" s="5">
        <f t="shared" si="8"/>
        <v>0</v>
      </c>
    </row>
    <row r="315" spans="2:4" hidden="1" x14ac:dyDescent="0.3">
      <c r="B315" s="12">
        <v>44525</v>
      </c>
      <c r="C315" s="5">
        <f>+SUMIF('Direitos Creditórios'!B:B,Resumo!B315,'Direitos Creditórios'!A:A)</f>
        <v>0</v>
      </c>
      <c r="D315" s="5">
        <f t="shared" si="8"/>
        <v>0</v>
      </c>
    </row>
    <row r="316" spans="2:4" hidden="1" x14ac:dyDescent="0.3">
      <c r="B316" s="12">
        <v>44526</v>
      </c>
      <c r="C316" s="5">
        <f>+SUMIF('Direitos Creditórios'!B:B,Resumo!B316,'Direitos Creditórios'!A:A)</f>
        <v>0</v>
      </c>
      <c r="D316" s="5">
        <f t="shared" si="8"/>
        <v>0</v>
      </c>
    </row>
    <row r="317" spans="2:4" hidden="1" x14ac:dyDescent="0.3">
      <c r="B317" s="12">
        <v>44529</v>
      </c>
      <c r="C317" s="5">
        <f>+SUMIF('Direitos Creditórios'!B:B,Resumo!B317,'Direitos Creditórios'!A:A)</f>
        <v>0</v>
      </c>
      <c r="D317" s="5">
        <f t="shared" si="8"/>
        <v>0</v>
      </c>
    </row>
    <row r="318" spans="2:4" hidden="1" x14ac:dyDescent="0.3">
      <c r="B318" s="12">
        <v>44530</v>
      </c>
      <c r="C318" s="5">
        <f>+SUMIF('Direitos Creditórios'!B:B,Resumo!B318,'Direitos Creditórios'!A:A)</f>
        <v>0</v>
      </c>
      <c r="D318" s="5">
        <f t="shared" si="8"/>
        <v>0</v>
      </c>
    </row>
    <row r="319" spans="2:4" hidden="1" x14ac:dyDescent="0.3">
      <c r="B319" s="12">
        <v>44531</v>
      </c>
      <c r="C319" s="5">
        <f>+SUMIF('Direitos Creditórios'!B:B,Resumo!B319,'Direitos Creditórios'!A:A)</f>
        <v>0</v>
      </c>
      <c r="D319" s="5">
        <f t="shared" si="8"/>
        <v>0</v>
      </c>
    </row>
    <row r="320" spans="2:4" hidden="1" x14ac:dyDescent="0.3">
      <c r="B320" s="12">
        <v>44532</v>
      </c>
      <c r="C320" s="5">
        <f>+SUMIF('Direitos Creditórios'!B:B,Resumo!B320,'Direitos Creditórios'!A:A)</f>
        <v>0</v>
      </c>
      <c r="D320" s="5">
        <f t="shared" si="8"/>
        <v>0</v>
      </c>
    </row>
    <row r="321" spans="2:4" hidden="1" x14ac:dyDescent="0.3">
      <c r="B321" s="12">
        <v>44533</v>
      </c>
      <c r="C321" s="5">
        <f>+SUMIF('Direitos Creditórios'!B:B,Resumo!B321,'Direitos Creditórios'!A:A)</f>
        <v>0</v>
      </c>
      <c r="D321" s="5">
        <f t="shared" si="8"/>
        <v>0</v>
      </c>
    </row>
    <row r="322" spans="2:4" hidden="1" x14ac:dyDescent="0.3">
      <c r="B322" s="12">
        <v>44536</v>
      </c>
      <c r="C322" s="5">
        <f>+SUMIF('Direitos Creditórios'!B:B,Resumo!B322,'Direitos Creditórios'!A:A)</f>
        <v>0</v>
      </c>
      <c r="D322" s="5">
        <f t="shared" ref="D322:D385" si="9">+C322*6%</f>
        <v>0</v>
      </c>
    </row>
    <row r="323" spans="2:4" hidden="1" x14ac:dyDescent="0.3">
      <c r="B323" s="12">
        <v>44537</v>
      </c>
      <c r="C323" s="5">
        <f>+SUMIF('Direitos Creditórios'!B:B,Resumo!B323,'Direitos Creditórios'!A:A)</f>
        <v>0</v>
      </c>
      <c r="D323" s="5">
        <f t="shared" si="9"/>
        <v>0</v>
      </c>
    </row>
    <row r="324" spans="2:4" hidden="1" x14ac:dyDescent="0.3">
      <c r="B324" s="12">
        <v>44538</v>
      </c>
      <c r="C324" s="5">
        <f>+SUMIF('Direitos Creditórios'!B:B,Resumo!B324,'Direitos Creditórios'!A:A)</f>
        <v>0</v>
      </c>
      <c r="D324" s="5">
        <f t="shared" si="9"/>
        <v>0</v>
      </c>
    </row>
    <row r="325" spans="2:4" hidden="1" x14ac:dyDescent="0.3">
      <c r="B325" s="12">
        <v>44539</v>
      </c>
      <c r="C325" s="5">
        <f>+SUMIF('Direitos Creditórios'!B:B,Resumo!B325,'Direitos Creditórios'!A:A)</f>
        <v>0</v>
      </c>
      <c r="D325" s="5">
        <f t="shared" si="9"/>
        <v>0</v>
      </c>
    </row>
    <row r="326" spans="2:4" hidden="1" x14ac:dyDescent="0.3">
      <c r="B326" s="12">
        <v>44540</v>
      </c>
      <c r="C326" s="5">
        <f>+SUMIF('Direitos Creditórios'!B:B,Resumo!B326,'Direitos Creditórios'!A:A)</f>
        <v>0</v>
      </c>
      <c r="D326" s="5">
        <f t="shared" si="9"/>
        <v>0</v>
      </c>
    </row>
    <row r="327" spans="2:4" hidden="1" x14ac:dyDescent="0.3">
      <c r="B327" s="12">
        <v>44543</v>
      </c>
      <c r="C327" s="5">
        <f>+SUMIF('Direitos Creditórios'!B:B,Resumo!B327,'Direitos Creditórios'!A:A)</f>
        <v>0</v>
      </c>
      <c r="D327" s="5">
        <f t="shared" si="9"/>
        <v>0</v>
      </c>
    </row>
    <row r="328" spans="2:4" hidden="1" x14ac:dyDescent="0.3">
      <c r="B328" s="12">
        <v>44544</v>
      </c>
      <c r="C328" s="5">
        <f>+SUMIF('Direitos Creditórios'!B:B,Resumo!B328,'Direitos Creditórios'!A:A)</f>
        <v>0</v>
      </c>
      <c r="D328" s="5">
        <f t="shared" si="9"/>
        <v>0</v>
      </c>
    </row>
    <row r="329" spans="2:4" hidden="1" x14ac:dyDescent="0.3">
      <c r="B329" s="12">
        <v>44545</v>
      </c>
      <c r="C329" s="5">
        <f>+SUMIF('Direitos Creditórios'!B:B,Resumo!B329,'Direitos Creditórios'!A:A)</f>
        <v>0</v>
      </c>
      <c r="D329" s="5">
        <f t="shared" si="9"/>
        <v>0</v>
      </c>
    </row>
    <row r="330" spans="2:4" hidden="1" x14ac:dyDescent="0.3">
      <c r="B330" s="12">
        <v>44546</v>
      </c>
      <c r="C330" s="5">
        <f>+SUMIF('Direitos Creditórios'!B:B,Resumo!B330,'Direitos Creditórios'!A:A)</f>
        <v>0</v>
      </c>
      <c r="D330" s="5">
        <f t="shared" si="9"/>
        <v>0</v>
      </c>
    </row>
    <row r="331" spans="2:4" hidden="1" x14ac:dyDescent="0.3">
      <c r="B331" s="12">
        <v>44547</v>
      </c>
      <c r="C331" s="5">
        <f>+SUMIF('Direitos Creditórios'!B:B,Resumo!B331,'Direitos Creditórios'!A:A)</f>
        <v>0</v>
      </c>
      <c r="D331" s="5">
        <f t="shared" si="9"/>
        <v>0</v>
      </c>
    </row>
    <row r="332" spans="2:4" hidden="1" x14ac:dyDescent="0.3">
      <c r="B332" s="12">
        <v>44550</v>
      </c>
      <c r="C332" s="5">
        <f>+SUMIF('Direitos Creditórios'!B:B,Resumo!B332,'Direitos Creditórios'!A:A)</f>
        <v>0</v>
      </c>
      <c r="D332" s="5">
        <f t="shared" si="9"/>
        <v>0</v>
      </c>
    </row>
    <row r="333" spans="2:4" hidden="1" x14ac:dyDescent="0.3">
      <c r="B333" s="12">
        <v>44551</v>
      </c>
      <c r="C333" s="5">
        <f>+SUMIF('Direitos Creditórios'!B:B,Resumo!B333,'Direitos Creditórios'!A:A)</f>
        <v>0</v>
      </c>
      <c r="D333" s="5">
        <f t="shared" si="9"/>
        <v>0</v>
      </c>
    </row>
    <row r="334" spans="2:4" hidden="1" x14ac:dyDescent="0.3">
      <c r="B334" s="12">
        <v>44552</v>
      </c>
      <c r="C334" s="5">
        <f>+SUMIF('Direitos Creditórios'!B:B,Resumo!B334,'Direitos Creditórios'!A:A)</f>
        <v>0</v>
      </c>
      <c r="D334" s="5">
        <f t="shared" si="9"/>
        <v>0</v>
      </c>
    </row>
    <row r="335" spans="2:4" hidden="1" x14ac:dyDescent="0.3">
      <c r="B335" s="12">
        <v>44553</v>
      </c>
      <c r="C335" s="5">
        <f>+SUMIF('Direitos Creditórios'!B:B,Resumo!B335,'Direitos Creditórios'!A:A)</f>
        <v>0</v>
      </c>
      <c r="D335" s="5">
        <f t="shared" si="9"/>
        <v>0</v>
      </c>
    </row>
    <row r="336" spans="2:4" hidden="1" x14ac:dyDescent="0.3">
      <c r="B336" s="12">
        <v>44554</v>
      </c>
      <c r="C336" s="5">
        <f>+SUMIF('Direitos Creditórios'!B:B,Resumo!B336,'Direitos Creditórios'!A:A)</f>
        <v>0</v>
      </c>
      <c r="D336" s="5">
        <f t="shared" si="9"/>
        <v>0</v>
      </c>
    </row>
    <row r="337" spans="2:4" hidden="1" x14ac:dyDescent="0.3">
      <c r="B337" s="12">
        <v>44557</v>
      </c>
      <c r="C337" s="5">
        <f>+SUMIF('Direitos Creditórios'!B:B,Resumo!B337,'Direitos Creditórios'!A:A)</f>
        <v>0</v>
      </c>
      <c r="D337" s="5">
        <f t="shared" si="9"/>
        <v>0</v>
      </c>
    </row>
    <row r="338" spans="2:4" hidden="1" x14ac:dyDescent="0.3">
      <c r="B338" s="12">
        <v>44558</v>
      </c>
      <c r="C338" s="5">
        <f>+SUMIF('Direitos Creditórios'!B:B,Resumo!B338,'Direitos Creditórios'!A:A)</f>
        <v>0</v>
      </c>
      <c r="D338" s="5">
        <f t="shared" si="9"/>
        <v>0</v>
      </c>
    </row>
    <row r="339" spans="2:4" hidden="1" x14ac:dyDescent="0.3">
      <c r="B339" s="12">
        <v>44559</v>
      </c>
      <c r="C339" s="5">
        <f>+SUMIF('Direitos Creditórios'!B:B,Resumo!B339,'Direitos Creditórios'!A:A)</f>
        <v>0</v>
      </c>
      <c r="D339" s="5">
        <f t="shared" si="9"/>
        <v>0</v>
      </c>
    </row>
    <row r="340" spans="2:4" hidden="1" x14ac:dyDescent="0.3">
      <c r="B340" s="12">
        <v>44560</v>
      </c>
      <c r="C340" s="5">
        <f>+SUMIF('Direitos Creditórios'!B:B,Resumo!B340,'Direitos Creditórios'!A:A)</f>
        <v>0</v>
      </c>
      <c r="D340" s="5">
        <f t="shared" si="9"/>
        <v>0</v>
      </c>
    </row>
    <row r="341" spans="2:4" hidden="1" x14ac:dyDescent="0.3">
      <c r="B341" s="12">
        <v>44561</v>
      </c>
      <c r="C341" s="5">
        <f>+SUMIF('Direitos Creditórios'!B:B,Resumo!B341,'Direitos Creditórios'!A:A)</f>
        <v>0</v>
      </c>
      <c r="D341" s="5">
        <f t="shared" si="9"/>
        <v>0</v>
      </c>
    </row>
    <row r="342" spans="2:4" hidden="1" x14ac:dyDescent="0.3">
      <c r="B342" s="12">
        <v>44564</v>
      </c>
      <c r="C342" s="5">
        <f>+SUMIF('Direitos Creditórios'!B:B,Resumo!B342,'Direitos Creditórios'!A:A)</f>
        <v>0</v>
      </c>
      <c r="D342" s="5">
        <f t="shared" si="9"/>
        <v>0</v>
      </c>
    </row>
    <row r="343" spans="2:4" hidden="1" x14ac:dyDescent="0.3">
      <c r="B343" s="12">
        <v>44565</v>
      </c>
      <c r="C343" s="5">
        <f>+SUMIF('Direitos Creditórios'!B:B,Resumo!B343,'Direitos Creditórios'!A:A)</f>
        <v>0</v>
      </c>
      <c r="D343" s="5">
        <f t="shared" si="9"/>
        <v>0</v>
      </c>
    </row>
    <row r="344" spans="2:4" hidden="1" x14ac:dyDescent="0.3">
      <c r="B344" s="12">
        <v>44566</v>
      </c>
      <c r="C344" s="5">
        <f>+SUMIF('Direitos Creditórios'!B:B,Resumo!B344,'Direitos Creditórios'!A:A)</f>
        <v>0</v>
      </c>
      <c r="D344" s="5">
        <f t="shared" si="9"/>
        <v>0</v>
      </c>
    </row>
    <row r="345" spans="2:4" hidden="1" x14ac:dyDescent="0.3">
      <c r="B345" s="12">
        <v>44567</v>
      </c>
      <c r="C345" s="5">
        <f>+SUMIF('Direitos Creditórios'!B:B,Resumo!B345,'Direitos Creditórios'!A:A)</f>
        <v>0</v>
      </c>
      <c r="D345" s="5">
        <f t="shared" si="9"/>
        <v>0</v>
      </c>
    </row>
    <row r="346" spans="2:4" hidden="1" x14ac:dyDescent="0.3">
      <c r="B346" s="12">
        <v>44568</v>
      </c>
      <c r="C346" s="5">
        <f>+SUMIF('Direitos Creditórios'!B:B,Resumo!B346,'Direitos Creditórios'!A:A)</f>
        <v>0</v>
      </c>
      <c r="D346" s="5">
        <f t="shared" si="9"/>
        <v>0</v>
      </c>
    </row>
    <row r="347" spans="2:4" hidden="1" x14ac:dyDescent="0.3">
      <c r="B347" s="12">
        <v>44571</v>
      </c>
      <c r="C347" s="5">
        <f>+SUMIF('Direitos Creditórios'!B:B,Resumo!B347,'Direitos Creditórios'!A:A)</f>
        <v>0</v>
      </c>
      <c r="D347" s="5">
        <f t="shared" si="9"/>
        <v>0</v>
      </c>
    </row>
    <row r="348" spans="2:4" hidden="1" x14ac:dyDescent="0.3">
      <c r="B348" s="12">
        <v>44572</v>
      </c>
      <c r="C348" s="5">
        <f>+SUMIF('Direitos Creditórios'!B:B,Resumo!B348,'Direitos Creditórios'!A:A)</f>
        <v>0</v>
      </c>
      <c r="D348" s="5">
        <f t="shared" si="9"/>
        <v>0</v>
      </c>
    </row>
    <row r="349" spans="2:4" hidden="1" x14ac:dyDescent="0.3">
      <c r="B349" s="12">
        <v>44573</v>
      </c>
      <c r="C349" s="5">
        <f>+SUMIF('Direitos Creditórios'!B:B,Resumo!B349,'Direitos Creditórios'!A:A)</f>
        <v>0</v>
      </c>
      <c r="D349" s="5">
        <f t="shared" si="9"/>
        <v>0</v>
      </c>
    </row>
    <row r="350" spans="2:4" hidden="1" x14ac:dyDescent="0.3">
      <c r="B350" s="12">
        <v>44574</v>
      </c>
      <c r="C350" s="5">
        <f>+SUMIF('Direitos Creditórios'!B:B,Resumo!B350,'Direitos Creditórios'!A:A)</f>
        <v>0</v>
      </c>
      <c r="D350" s="5">
        <f t="shared" si="9"/>
        <v>0</v>
      </c>
    </row>
    <row r="351" spans="2:4" hidden="1" x14ac:dyDescent="0.3">
      <c r="B351" s="12">
        <v>44575</v>
      </c>
      <c r="C351" s="5">
        <f>+SUMIF('Direitos Creditórios'!B:B,Resumo!B351,'Direitos Creditórios'!A:A)</f>
        <v>0</v>
      </c>
      <c r="D351" s="5">
        <f t="shared" si="9"/>
        <v>0</v>
      </c>
    </row>
    <row r="352" spans="2:4" hidden="1" x14ac:dyDescent="0.3">
      <c r="B352" s="12">
        <v>44578</v>
      </c>
      <c r="C352" s="5">
        <f>+SUMIF('Direitos Creditórios'!B:B,Resumo!B352,'Direitos Creditórios'!A:A)</f>
        <v>0</v>
      </c>
      <c r="D352" s="5">
        <f t="shared" si="9"/>
        <v>0</v>
      </c>
    </row>
    <row r="353" spans="2:4" hidden="1" x14ac:dyDescent="0.3">
      <c r="B353" s="12">
        <v>44579</v>
      </c>
      <c r="C353" s="5">
        <f>+SUMIF('Direitos Creditórios'!B:B,Resumo!B353,'Direitos Creditórios'!A:A)</f>
        <v>0</v>
      </c>
      <c r="D353" s="5">
        <f t="shared" si="9"/>
        <v>0</v>
      </c>
    </row>
    <row r="354" spans="2:4" hidden="1" x14ac:dyDescent="0.3">
      <c r="B354" s="12">
        <v>44580</v>
      </c>
      <c r="C354" s="5">
        <f>+SUMIF('Direitos Creditórios'!B:B,Resumo!B354,'Direitos Creditórios'!A:A)</f>
        <v>0</v>
      </c>
      <c r="D354" s="5">
        <f t="shared" si="9"/>
        <v>0</v>
      </c>
    </row>
    <row r="355" spans="2:4" hidden="1" x14ac:dyDescent="0.3">
      <c r="B355" s="12">
        <v>44581</v>
      </c>
      <c r="C355" s="5">
        <f>+SUMIF('Direitos Creditórios'!B:B,Resumo!B355,'Direitos Creditórios'!A:A)</f>
        <v>0</v>
      </c>
      <c r="D355" s="5">
        <f t="shared" si="9"/>
        <v>0</v>
      </c>
    </row>
    <row r="356" spans="2:4" hidden="1" x14ac:dyDescent="0.3">
      <c r="B356" s="12">
        <v>44582</v>
      </c>
      <c r="C356" s="5">
        <f>+SUMIF('Direitos Creditórios'!B:B,Resumo!B356,'Direitos Creditórios'!A:A)</f>
        <v>0</v>
      </c>
      <c r="D356" s="5">
        <f t="shared" si="9"/>
        <v>0</v>
      </c>
    </row>
    <row r="357" spans="2:4" hidden="1" x14ac:dyDescent="0.3">
      <c r="B357" s="12">
        <v>44585</v>
      </c>
      <c r="C357" s="5">
        <f>+SUMIF('Direitos Creditórios'!B:B,Resumo!B357,'Direitos Creditórios'!A:A)</f>
        <v>0</v>
      </c>
      <c r="D357" s="5">
        <f t="shared" si="9"/>
        <v>0</v>
      </c>
    </row>
    <row r="358" spans="2:4" hidden="1" x14ac:dyDescent="0.3">
      <c r="B358" s="12">
        <v>44586</v>
      </c>
      <c r="C358" s="5">
        <f>+SUMIF('Direitos Creditórios'!B:B,Resumo!B358,'Direitos Creditórios'!A:A)</f>
        <v>0</v>
      </c>
      <c r="D358" s="5">
        <f t="shared" si="9"/>
        <v>0</v>
      </c>
    </row>
    <row r="359" spans="2:4" hidden="1" x14ac:dyDescent="0.3">
      <c r="B359" s="12">
        <v>44587</v>
      </c>
      <c r="C359" s="5">
        <f>+SUMIF('Direitos Creditórios'!B:B,Resumo!B359,'Direitos Creditórios'!A:A)</f>
        <v>0</v>
      </c>
      <c r="D359" s="5">
        <f t="shared" si="9"/>
        <v>0</v>
      </c>
    </row>
    <row r="360" spans="2:4" hidden="1" x14ac:dyDescent="0.3">
      <c r="B360" s="12">
        <v>44588</v>
      </c>
      <c r="C360" s="5">
        <f>+SUMIF('Direitos Creditórios'!B:B,Resumo!B360,'Direitos Creditórios'!A:A)</f>
        <v>0</v>
      </c>
      <c r="D360" s="5">
        <f t="shared" si="9"/>
        <v>0</v>
      </c>
    </row>
    <row r="361" spans="2:4" hidden="1" x14ac:dyDescent="0.3">
      <c r="B361" s="12">
        <v>44589</v>
      </c>
      <c r="C361" s="5">
        <f>+SUMIF('Direitos Creditórios'!B:B,Resumo!B361,'Direitos Creditórios'!A:A)</f>
        <v>0</v>
      </c>
      <c r="D361" s="5">
        <f t="shared" si="9"/>
        <v>0</v>
      </c>
    </row>
    <row r="362" spans="2:4" hidden="1" x14ac:dyDescent="0.3">
      <c r="B362" s="12">
        <v>44592</v>
      </c>
      <c r="C362" s="5">
        <f>+SUMIF('Direitos Creditórios'!B:B,Resumo!B362,'Direitos Creditórios'!A:A)</f>
        <v>0</v>
      </c>
      <c r="D362" s="5">
        <f t="shared" si="9"/>
        <v>0</v>
      </c>
    </row>
    <row r="363" spans="2:4" hidden="1" x14ac:dyDescent="0.3">
      <c r="B363" s="12">
        <v>44593</v>
      </c>
      <c r="C363" s="5">
        <f>+SUMIF('Direitos Creditórios'!B:B,Resumo!B363,'Direitos Creditórios'!A:A)</f>
        <v>0</v>
      </c>
      <c r="D363" s="5">
        <f t="shared" si="9"/>
        <v>0</v>
      </c>
    </row>
    <row r="364" spans="2:4" hidden="1" x14ac:dyDescent="0.3">
      <c r="B364" s="12">
        <v>44594</v>
      </c>
      <c r="C364" s="5">
        <f>+SUMIF('Direitos Creditórios'!B:B,Resumo!B364,'Direitos Creditórios'!A:A)</f>
        <v>0</v>
      </c>
      <c r="D364" s="5">
        <f t="shared" si="9"/>
        <v>0</v>
      </c>
    </row>
    <row r="365" spans="2:4" hidden="1" x14ac:dyDescent="0.3">
      <c r="B365" s="12">
        <v>44595</v>
      </c>
      <c r="C365" s="5">
        <f>+SUMIF('Direitos Creditórios'!B:B,Resumo!B365,'Direitos Creditórios'!A:A)</f>
        <v>0</v>
      </c>
      <c r="D365" s="5">
        <f t="shared" si="9"/>
        <v>0</v>
      </c>
    </row>
    <row r="366" spans="2:4" hidden="1" x14ac:dyDescent="0.3">
      <c r="B366" s="12">
        <v>44596</v>
      </c>
      <c r="C366" s="5">
        <f>+SUMIF('Direitos Creditórios'!B:B,Resumo!B366,'Direitos Creditórios'!A:A)</f>
        <v>0</v>
      </c>
      <c r="D366" s="5">
        <f t="shared" si="9"/>
        <v>0</v>
      </c>
    </row>
    <row r="367" spans="2:4" hidden="1" x14ac:dyDescent="0.3">
      <c r="B367" s="12">
        <v>44599</v>
      </c>
      <c r="C367" s="5">
        <f>+SUMIF('Direitos Creditórios'!B:B,Resumo!B367,'Direitos Creditórios'!A:A)</f>
        <v>0</v>
      </c>
      <c r="D367" s="5">
        <f t="shared" si="9"/>
        <v>0</v>
      </c>
    </row>
    <row r="368" spans="2:4" hidden="1" x14ac:dyDescent="0.3">
      <c r="B368" s="12">
        <v>44600</v>
      </c>
      <c r="C368" s="5">
        <f>+SUMIF('Direitos Creditórios'!B:B,Resumo!B368,'Direitos Creditórios'!A:A)</f>
        <v>0</v>
      </c>
      <c r="D368" s="5">
        <f t="shared" si="9"/>
        <v>0</v>
      </c>
    </row>
    <row r="369" spans="2:4" hidden="1" x14ac:dyDescent="0.3">
      <c r="B369" s="12">
        <v>44601</v>
      </c>
      <c r="C369" s="5">
        <f>+SUMIF('Direitos Creditórios'!B:B,Resumo!B369,'Direitos Creditórios'!A:A)</f>
        <v>0</v>
      </c>
      <c r="D369" s="5">
        <f t="shared" si="9"/>
        <v>0</v>
      </c>
    </row>
    <row r="370" spans="2:4" hidden="1" x14ac:dyDescent="0.3">
      <c r="B370" s="12">
        <v>44602</v>
      </c>
      <c r="C370" s="5">
        <f>+SUMIF('Direitos Creditórios'!B:B,Resumo!B370,'Direitos Creditórios'!A:A)</f>
        <v>0</v>
      </c>
      <c r="D370" s="5">
        <f t="shared" si="9"/>
        <v>0</v>
      </c>
    </row>
    <row r="371" spans="2:4" hidden="1" x14ac:dyDescent="0.3">
      <c r="B371" s="12">
        <v>44603</v>
      </c>
      <c r="C371" s="5">
        <f>+SUMIF('Direitos Creditórios'!B:B,Resumo!B371,'Direitos Creditórios'!A:A)</f>
        <v>0</v>
      </c>
      <c r="D371" s="5">
        <f t="shared" si="9"/>
        <v>0</v>
      </c>
    </row>
    <row r="372" spans="2:4" hidden="1" x14ac:dyDescent="0.3">
      <c r="B372" s="12">
        <v>44606</v>
      </c>
      <c r="C372" s="5">
        <f>+SUMIF('Direitos Creditórios'!B:B,Resumo!B372,'Direitos Creditórios'!A:A)</f>
        <v>0</v>
      </c>
      <c r="D372" s="5">
        <f t="shared" si="9"/>
        <v>0</v>
      </c>
    </row>
    <row r="373" spans="2:4" hidden="1" x14ac:dyDescent="0.3">
      <c r="B373" s="12">
        <v>44607</v>
      </c>
      <c r="C373" s="5">
        <f>+SUMIF('Direitos Creditórios'!B:B,Resumo!B373,'Direitos Creditórios'!A:A)</f>
        <v>0</v>
      </c>
      <c r="D373" s="5">
        <f t="shared" si="9"/>
        <v>0</v>
      </c>
    </row>
    <row r="374" spans="2:4" hidden="1" x14ac:dyDescent="0.3">
      <c r="B374" s="12">
        <v>44608</v>
      </c>
      <c r="C374" s="5">
        <f>+SUMIF('Direitos Creditórios'!B:B,Resumo!B374,'Direitos Creditórios'!A:A)</f>
        <v>0</v>
      </c>
      <c r="D374" s="5">
        <f t="shared" si="9"/>
        <v>0</v>
      </c>
    </row>
    <row r="375" spans="2:4" hidden="1" x14ac:dyDescent="0.3">
      <c r="B375" s="12">
        <v>44609</v>
      </c>
      <c r="C375" s="5">
        <f>+SUMIF('Direitos Creditórios'!B:B,Resumo!B375,'Direitos Creditórios'!A:A)</f>
        <v>0</v>
      </c>
      <c r="D375" s="5">
        <f t="shared" si="9"/>
        <v>0</v>
      </c>
    </row>
    <row r="376" spans="2:4" hidden="1" x14ac:dyDescent="0.3">
      <c r="B376" s="12">
        <v>44610</v>
      </c>
      <c r="C376" s="5">
        <f>+SUMIF('Direitos Creditórios'!B:B,Resumo!B376,'Direitos Creditórios'!A:A)</f>
        <v>0</v>
      </c>
      <c r="D376" s="5">
        <f t="shared" si="9"/>
        <v>0</v>
      </c>
    </row>
    <row r="377" spans="2:4" hidden="1" x14ac:dyDescent="0.3">
      <c r="B377" s="12">
        <v>44613</v>
      </c>
      <c r="C377" s="5">
        <f>+SUMIF('Direitos Creditórios'!B:B,Resumo!B377,'Direitos Creditórios'!A:A)</f>
        <v>0</v>
      </c>
      <c r="D377" s="5">
        <f t="shared" si="9"/>
        <v>0</v>
      </c>
    </row>
    <row r="378" spans="2:4" hidden="1" x14ac:dyDescent="0.3">
      <c r="B378" s="12">
        <v>44614</v>
      </c>
      <c r="C378" s="5">
        <f>+SUMIF('Direitos Creditórios'!B:B,Resumo!B378,'Direitos Creditórios'!A:A)</f>
        <v>0</v>
      </c>
      <c r="D378" s="5">
        <f t="shared" si="9"/>
        <v>0</v>
      </c>
    </row>
    <row r="379" spans="2:4" hidden="1" x14ac:dyDescent="0.3">
      <c r="B379" s="12">
        <v>44615</v>
      </c>
      <c r="C379" s="5">
        <f>+SUMIF('Direitos Creditórios'!B:B,Resumo!B379,'Direitos Creditórios'!A:A)</f>
        <v>0</v>
      </c>
      <c r="D379" s="5">
        <f t="shared" si="9"/>
        <v>0</v>
      </c>
    </row>
    <row r="380" spans="2:4" hidden="1" x14ac:dyDescent="0.3">
      <c r="B380" s="12">
        <v>44616</v>
      </c>
      <c r="C380" s="5">
        <f>+SUMIF('Direitos Creditórios'!B:B,Resumo!B380,'Direitos Creditórios'!A:A)</f>
        <v>0</v>
      </c>
      <c r="D380" s="5">
        <f t="shared" si="9"/>
        <v>0</v>
      </c>
    </row>
    <row r="381" spans="2:4" hidden="1" x14ac:dyDescent="0.3">
      <c r="B381" s="12">
        <v>44617</v>
      </c>
      <c r="C381" s="5">
        <f>+SUMIF('Direitos Creditórios'!B:B,Resumo!B381,'Direitos Creditórios'!A:A)</f>
        <v>0</v>
      </c>
      <c r="D381" s="5">
        <f t="shared" si="9"/>
        <v>0</v>
      </c>
    </row>
    <row r="382" spans="2:4" hidden="1" x14ac:dyDescent="0.3">
      <c r="B382" s="12">
        <v>44622</v>
      </c>
      <c r="C382" s="5">
        <f>+SUMIF('Direitos Creditórios'!B:B,Resumo!B382,'Direitos Creditórios'!A:A)</f>
        <v>0</v>
      </c>
      <c r="D382" s="5">
        <f t="shared" si="9"/>
        <v>0</v>
      </c>
    </row>
    <row r="383" spans="2:4" hidden="1" x14ac:dyDescent="0.3">
      <c r="B383" s="12">
        <v>44623</v>
      </c>
      <c r="C383" s="5">
        <f>+SUMIF('Direitos Creditórios'!B:B,Resumo!B383,'Direitos Creditórios'!A:A)</f>
        <v>0</v>
      </c>
      <c r="D383" s="5">
        <f t="shared" si="9"/>
        <v>0</v>
      </c>
    </row>
    <row r="384" spans="2:4" hidden="1" x14ac:dyDescent="0.3">
      <c r="B384" s="12">
        <v>44624</v>
      </c>
      <c r="C384" s="5">
        <f>+SUMIF('Direitos Creditórios'!B:B,Resumo!B384,'Direitos Creditórios'!A:A)</f>
        <v>0</v>
      </c>
      <c r="D384" s="5">
        <f t="shared" si="9"/>
        <v>0</v>
      </c>
    </row>
    <row r="385" spans="2:4" hidden="1" x14ac:dyDescent="0.3">
      <c r="B385" s="12">
        <v>44627</v>
      </c>
      <c r="C385" s="5">
        <f>+SUMIF('Direitos Creditórios'!B:B,Resumo!B385,'Direitos Creditórios'!A:A)</f>
        <v>0</v>
      </c>
      <c r="D385" s="5">
        <f t="shared" si="9"/>
        <v>0</v>
      </c>
    </row>
    <row r="386" spans="2:4" hidden="1" x14ac:dyDescent="0.3">
      <c r="B386" s="12">
        <v>44628</v>
      </c>
      <c r="C386" s="5">
        <f>+SUMIF('Direitos Creditórios'!B:B,Resumo!B386,'Direitos Creditórios'!A:A)</f>
        <v>0</v>
      </c>
      <c r="D386" s="5">
        <f t="shared" ref="D386:D449" si="10">+C386*6%</f>
        <v>0</v>
      </c>
    </row>
    <row r="387" spans="2:4" hidden="1" x14ac:dyDescent="0.3">
      <c r="B387" s="12">
        <v>44629</v>
      </c>
      <c r="C387" s="5">
        <f>+SUMIF('Direitos Creditórios'!B:B,Resumo!B387,'Direitos Creditórios'!A:A)</f>
        <v>0</v>
      </c>
      <c r="D387" s="5">
        <f t="shared" si="10"/>
        <v>0</v>
      </c>
    </row>
    <row r="388" spans="2:4" hidden="1" x14ac:dyDescent="0.3">
      <c r="B388" s="12">
        <v>44630</v>
      </c>
      <c r="C388" s="5">
        <f>+SUMIF('Direitos Creditórios'!B:B,Resumo!B388,'Direitos Creditórios'!A:A)</f>
        <v>0</v>
      </c>
      <c r="D388" s="5">
        <f t="shared" si="10"/>
        <v>0</v>
      </c>
    </row>
    <row r="389" spans="2:4" hidden="1" x14ac:dyDescent="0.3">
      <c r="B389" s="12">
        <v>44631</v>
      </c>
      <c r="C389" s="5">
        <f>+SUMIF('Direitos Creditórios'!B:B,Resumo!B389,'Direitos Creditórios'!A:A)</f>
        <v>0</v>
      </c>
      <c r="D389" s="5">
        <f t="shared" si="10"/>
        <v>0</v>
      </c>
    </row>
    <row r="390" spans="2:4" hidden="1" x14ac:dyDescent="0.3">
      <c r="B390" s="12">
        <v>44634</v>
      </c>
      <c r="C390" s="5">
        <f>+SUMIF('Direitos Creditórios'!B:B,Resumo!B390,'Direitos Creditórios'!A:A)</f>
        <v>0</v>
      </c>
      <c r="D390" s="5">
        <f t="shared" si="10"/>
        <v>0</v>
      </c>
    </row>
    <row r="391" spans="2:4" hidden="1" x14ac:dyDescent="0.3">
      <c r="B391" s="12">
        <v>44635</v>
      </c>
      <c r="C391" s="5">
        <f>+SUMIF('Direitos Creditórios'!B:B,Resumo!B391,'Direitos Creditórios'!A:A)</f>
        <v>0</v>
      </c>
      <c r="D391" s="5">
        <f t="shared" si="10"/>
        <v>0</v>
      </c>
    </row>
    <row r="392" spans="2:4" hidden="1" x14ac:dyDescent="0.3">
      <c r="B392" s="12">
        <v>44636</v>
      </c>
      <c r="C392" s="5">
        <f>+SUMIF('Direitos Creditórios'!B:B,Resumo!B392,'Direitos Creditórios'!A:A)</f>
        <v>0</v>
      </c>
      <c r="D392" s="5">
        <f t="shared" si="10"/>
        <v>0</v>
      </c>
    </row>
    <row r="393" spans="2:4" hidden="1" x14ac:dyDescent="0.3">
      <c r="B393" s="12">
        <v>44637</v>
      </c>
      <c r="C393" s="5">
        <f>+SUMIF('Direitos Creditórios'!B:B,Resumo!B393,'Direitos Creditórios'!A:A)</f>
        <v>0</v>
      </c>
      <c r="D393" s="5">
        <f t="shared" si="10"/>
        <v>0</v>
      </c>
    </row>
    <row r="394" spans="2:4" hidden="1" x14ac:dyDescent="0.3">
      <c r="B394" s="12">
        <v>44638</v>
      </c>
      <c r="C394" s="5">
        <f>+SUMIF('Direitos Creditórios'!B:B,Resumo!B394,'Direitos Creditórios'!A:A)</f>
        <v>0</v>
      </c>
      <c r="D394" s="5">
        <f t="shared" si="10"/>
        <v>0</v>
      </c>
    </row>
    <row r="395" spans="2:4" hidden="1" x14ac:dyDescent="0.3">
      <c r="B395" s="12">
        <v>44641</v>
      </c>
      <c r="C395" s="5">
        <f>+SUMIF('Direitos Creditórios'!B:B,Resumo!B395,'Direitos Creditórios'!A:A)</f>
        <v>0</v>
      </c>
      <c r="D395" s="5">
        <f t="shared" si="10"/>
        <v>0</v>
      </c>
    </row>
    <row r="396" spans="2:4" hidden="1" x14ac:dyDescent="0.3">
      <c r="B396" s="12">
        <v>44642</v>
      </c>
      <c r="C396" s="5">
        <f>+SUMIF('Direitos Creditórios'!B:B,Resumo!B396,'Direitos Creditórios'!A:A)</f>
        <v>0</v>
      </c>
      <c r="D396" s="5">
        <f t="shared" si="10"/>
        <v>0</v>
      </c>
    </row>
    <row r="397" spans="2:4" hidden="1" x14ac:dyDescent="0.3">
      <c r="B397" s="12">
        <v>44643</v>
      </c>
      <c r="C397" s="5">
        <f>+SUMIF('Direitos Creditórios'!B:B,Resumo!B397,'Direitos Creditórios'!A:A)</f>
        <v>0</v>
      </c>
      <c r="D397" s="5">
        <f t="shared" si="10"/>
        <v>0</v>
      </c>
    </row>
    <row r="398" spans="2:4" hidden="1" x14ac:dyDescent="0.3">
      <c r="B398" s="12">
        <v>44644</v>
      </c>
      <c r="C398" s="5">
        <f>+SUMIF('Direitos Creditórios'!B:B,Resumo!B398,'Direitos Creditórios'!A:A)</f>
        <v>0</v>
      </c>
      <c r="D398" s="5">
        <f t="shared" si="10"/>
        <v>0</v>
      </c>
    </row>
    <row r="399" spans="2:4" hidden="1" x14ac:dyDescent="0.3">
      <c r="B399" s="12">
        <v>44645</v>
      </c>
      <c r="C399" s="5">
        <f>+SUMIF('Direitos Creditórios'!B:B,Resumo!B399,'Direitos Creditórios'!A:A)</f>
        <v>0</v>
      </c>
      <c r="D399" s="5">
        <f t="shared" si="10"/>
        <v>0</v>
      </c>
    </row>
    <row r="400" spans="2:4" hidden="1" x14ac:dyDescent="0.3">
      <c r="B400" s="12">
        <v>44648</v>
      </c>
      <c r="C400" s="5">
        <f>+SUMIF('Direitos Creditórios'!B:B,Resumo!B400,'Direitos Creditórios'!A:A)</f>
        <v>0</v>
      </c>
      <c r="D400" s="5">
        <f t="shared" si="10"/>
        <v>0</v>
      </c>
    </row>
    <row r="401" spans="2:4" hidden="1" x14ac:dyDescent="0.3">
      <c r="B401" s="12">
        <v>44649</v>
      </c>
      <c r="C401" s="5">
        <f>+SUMIF('Direitos Creditórios'!B:B,Resumo!B401,'Direitos Creditórios'!A:A)</f>
        <v>0</v>
      </c>
      <c r="D401" s="5">
        <f t="shared" si="10"/>
        <v>0</v>
      </c>
    </row>
    <row r="402" spans="2:4" hidden="1" x14ac:dyDescent="0.3">
      <c r="B402" s="12">
        <v>44650</v>
      </c>
      <c r="C402" s="5">
        <f>+SUMIF('Direitos Creditórios'!B:B,Resumo!B402,'Direitos Creditórios'!A:A)</f>
        <v>0</v>
      </c>
      <c r="D402" s="5">
        <f t="shared" si="10"/>
        <v>0</v>
      </c>
    </row>
    <row r="403" spans="2:4" hidden="1" x14ac:dyDescent="0.3">
      <c r="B403" s="12">
        <v>44651</v>
      </c>
      <c r="C403" s="5">
        <f>+SUMIF('Direitos Creditórios'!B:B,Resumo!B403,'Direitos Creditórios'!A:A)</f>
        <v>0</v>
      </c>
      <c r="D403" s="5">
        <f t="shared" si="10"/>
        <v>0</v>
      </c>
    </row>
    <row r="404" spans="2:4" hidden="1" x14ac:dyDescent="0.3">
      <c r="B404" s="12">
        <v>44652</v>
      </c>
      <c r="C404" s="5">
        <f>+SUMIF('Direitos Creditórios'!B:B,Resumo!B404,'Direitos Creditórios'!A:A)</f>
        <v>0</v>
      </c>
      <c r="D404" s="5">
        <f t="shared" si="10"/>
        <v>0</v>
      </c>
    </row>
    <row r="405" spans="2:4" hidden="1" x14ac:dyDescent="0.3">
      <c r="B405" s="12">
        <v>44655</v>
      </c>
      <c r="C405" s="5">
        <f>+SUMIF('Direitos Creditórios'!B:B,Resumo!B405,'Direitos Creditórios'!A:A)</f>
        <v>0</v>
      </c>
      <c r="D405" s="5">
        <f t="shared" si="10"/>
        <v>0</v>
      </c>
    </row>
    <row r="406" spans="2:4" hidden="1" x14ac:dyDescent="0.3">
      <c r="B406" s="12">
        <v>44656</v>
      </c>
      <c r="C406" s="5">
        <f>+SUMIF('Direitos Creditórios'!B:B,Resumo!B406,'Direitos Creditórios'!A:A)</f>
        <v>0</v>
      </c>
      <c r="D406" s="5">
        <f t="shared" si="10"/>
        <v>0</v>
      </c>
    </row>
    <row r="407" spans="2:4" hidden="1" x14ac:dyDescent="0.3">
      <c r="B407" s="12">
        <v>44657</v>
      </c>
      <c r="C407" s="5">
        <f>+SUMIF('Direitos Creditórios'!B:B,Resumo!B407,'Direitos Creditórios'!A:A)</f>
        <v>0</v>
      </c>
      <c r="D407" s="5">
        <f t="shared" si="10"/>
        <v>0</v>
      </c>
    </row>
    <row r="408" spans="2:4" hidden="1" x14ac:dyDescent="0.3">
      <c r="B408" s="12">
        <v>44658</v>
      </c>
      <c r="C408" s="5">
        <f>+SUMIF('Direitos Creditórios'!B:B,Resumo!B408,'Direitos Creditórios'!A:A)</f>
        <v>0</v>
      </c>
      <c r="D408" s="5">
        <f t="shared" si="10"/>
        <v>0</v>
      </c>
    </row>
    <row r="409" spans="2:4" hidden="1" x14ac:dyDescent="0.3">
      <c r="B409" s="12">
        <v>44659</v>
      </c>
      <c r="C409" s="5">
        <f>+SUMIF('Direitos Creditórios'!B:B,Resumo!B409,'Direitos Creditórios'!A:A)</f>
        <v>0</v>
      </c>
      <c r="D409" s="5">
        <f t="shared" si="10"/>
        <v>0</v>
      </c>
    </row>
    <row r="410" spans="2:4" hidden="1" x14ac:dyDescent="0.3">
      <c r="B410" s="12">
        <v>44662</v>
      </c>
      <c r="C410" s="5">
        <f>+SUMIF('Direitos Creditórios'!B:B,Resumo!B410,'Direitos Creditórios'!A:A)</f>
        <v>0</v>
      </c>
      <c r="D410" s="5">
        <f t="shared" si="10"/>
        <v>0</v>
      </c>
    </row>
    <row r="411" spans="2:4" hidden="1" x14ac:dyDescent="0.3">
      <c r="B411" s="12">
        <v>44663</v>
      </c>
      <c r="C411" s="5">
        <f>+SUMIF('Direitos Creditórios'!B:B,Resumo!B411,'Direitos Creditórios'!A:A)</f>
        <v>0</v>
      </c>
      <c r="D411" s="5">
        <f t="shared" si="10"/>
        <v>0</v>
      </c>
    </row>
    <row r="412" spans="2:4" hidden="1" x14ac:dyDescent="0.3">
      <c r="B412" s="12">
        <v>44664</v>
      </c>
      <c r="C412" s="5">
        <f>+SUMIF('Direitos Creditórios'!B:B,Resumo!B412,'Direitos Creditórios'!A:A)</f>
        <v>0</v>
      </c>
      <c r="D412" s="5">
        <f t="shared" si="10"/>
        <v>0</v>
      </c>
    </row>
    <row r="413" spans="2:4" hidden="1" x14ac:dyDescent="0.3">
      <c r="B413" s="12">
        <v>44665</v>
      </c>
      <c r="C413" s="5">
        <f>+SUMIF('Direitos Creditórios'!B:B,Resumo!B413,'Direitos Creditórios'!A:A)</f>
        <v>0</v>
      </c>
      <c r="D413" s="5">
        <f t="shared" si="10"/>
        <v>0</v>
      </c>
    </row>
    <row r="414" spans="2:4" hidden="1" x14ac:dyDescent="0.3">
      <c r="B414" s="12">
        <v>44669</v>
      </c>
      <c r="C414" s="5">
        <f>+SUMIF('Direitos Creditórios'!B:B,Resumo!B414,'Direitos Creditórios'!A:A)</f>
        <v>0</v>
      </c>
      <c r="D414" s="5">
        <f t="shared" si="10"/>
        <v>0</v>
      </c>
    </row>
    <row r="415" spans="2:4" hidden="1" x14ac:dyDescent="0.3">
      <c r="B415" s="12">
        <v>44670</v>
      </c>
      <c r="C415" s="5">
        <f>+SUMIF('Direitos Creditórios'!B:B,Resumo!B415,'Direitos Creditórios'!A:A)</f>
        <v>0</v>
      </c>
      <c r="D415" s="5">
        <f t="shared" si="10"/>
        <v>0</v>
      </c>
    </row>
    <row r="416" spans="2:4" hidden="1" x14ac:dyDescent="0.3">
      <c r="B416" s="12">
        <v>44671</v>
      </c>
      <c r="C416" s="5">
        <f>+SUMIF('Direitos Creditórios'!B:B,Resumo!B416,'Direitos Creditórios'!A:A)</f>
        <v>0</v>
      </c>
      <c r="D416" s="5">
        <f t="shared" si="10"/>
        <v>0</v>
      </c>
    </row>
    <row r="417" spans="2:4" hidden="1" x14ac:dyDescent="0.3">
      <c r="B417" s="12">
        <v>44673</v>
      </c>
      <c r="C417" s="5">
        <f>+SUMIF('Direitos Creditórios'!B:B,Resumo!B417,'Direitos Creditórios'!A:A)</f>
        <v>0</v>
      </c>
      <c r="D417" s="5">
        <f t="shared" si="10"/>
        <v>0</v>
      </c>
    </row>
    <row r="418" spans="2:4" hidden="1" x14ac:dyDescent="0.3">
      <c r="B418" s="12">
        <v>44676</v>
      </c>
      <c r="C418" s="5">
        <f>+SUMIF('Direitos Creditórios'!B:B,Resumo!B418,'Direitos Creditórios'!A:A)</f>
        <v>0</v>
      </c>
      <c r="D418" s="5">
        <f t="shared" si="10"/>
        <v>0</v>
      </c>
    </row>
    <row r="419" spans="2:4" hidden="1" x14ac:dyDescent="0.3">
      <c r="B419" s="12">
        <v>44677</v>
      </c>
      <c r="C419" s="5">
        <f>+SUMIF('Direitos Creditórios'!B:B,Resumo!B419,'Direitos Creditórios'!A:A)</f>
        <v>0</v>
      </c>
      <c r="D419" s="5">
        <f t="shared" si="10"/>
        <v>0</v>
      </c>
    </row>
    <row r="420" spans="2:4" hidden="1" x14ac:dyDescent="0.3">
      <c r="B420" s="12">
        <v>44678</v>
      </c>
      <c r="C420" s="5">
        <f>+SUMIF('Direitos Creditórios'!B:B,Resumo!B420,'Direitos Creditórios'!A:A)</f>
        <v>0</v>
      </c>
      <c r="D420" s="5">
        <f t="shared" si="10"/>
        <v>0</v>
      </c>
    </row>
    <row r="421" spans="2:4" hidden="1" x14ac:dyDescent="0.3">
      <c r="B421" s="12">
        <v>44679</v>
      </c>
      <c r="C421" s="5">
        <f>+SUMIF('Direitos Creditórios'!B:B,Resumo!B421,'Direitos Creditórios'!A:A)</f>
        <v>0</v>
      </c>
      <c r="D421" s="5">
        <f t="shared" si="10"/>
        <v>0</v>
      </c>
    </row>
    <row r="422" spans="2:4" hidden="1" x14ac:dyDescent="0.3">
      <c r="B422" s="12">
        <v>44680</v>
      </c>
      <c r="C422" s="5">
        <f>+SUMIF('Direitos Creditórios'!B:B,Resumo!B422,'Direitos Creditórios'!A:A)</f>
        <v>0</v>
      </c>
      <c r="D422" s="5">
        <f t="shared" si="10"/>
        <v>0</v>
      </c>
    </row>
    <row r="423" spans="2:4" hidden="1" x14ac:dyDescent="0.3">
      <c r="B423" s="12">
        <v>44683</v>
      </c>
      <c r="C423" s="5">
        <f>+SUMIF('Direitos Creditórios'!B:B,Resumo!B423,'Direitos Creditórios'!A:A)</f>
        <v>0</v>
      </c>
      <c r="D423" s="5">
        <f t="shared" si="10"/>
        <v>0</v>
      </c>
    </row>
    <row r="424" spans="2:4" hidden="1" x14ac:dyDescent="0.3">
      <c r="B424" s="12">
        <v>44684</v>
      </c>
      <c r="C424" s="5">
        <f>+SUMIF('Direitos Creditórios'!B:B,Resumo!B424,'Direitos Creditórios'!A:A)</f>
        <v>0</v>
      </c>
      <c r="D424" s="5">
        <f t="shared" si="10"/>
        <v>0</v>
      </c>
    </row>
    <row r="425" spans="2:4" hidden="1" x14ac:dyDescent="0.3">
      <c r="B425" s="12">
        <v>44685</v>
      </c>
      <c r="C425" s="5">
        <f>+SUMIF('Direitos Creditórios'!B:B,Resumo!B425,'Direitos Creditórios'!A:A)</f>
        <v>0</v>
      </c>
      <c r="D425" s="5">
        <f t="shared" si="10"/>
        <v>0</v>
      </c>
    </row>
    <row r="426" spans="2:4" hidden="1" x14ac:dyDescent="0.3">
      <c r="B426" s="12">
        <v>44686</v>
      </c>
      <c r="C426" s="5">
        <f>+SUMIF('Direitos Creditórios'!B:B,Resumo!B426,'Direitos Creditórios'!A:A)</f>
        <v>0</v>
      </c>
      <c r="D426" s="5">
        <f t="shared" si="10"/>
        <v>0</v>
      </c>
    </row>
    <row r="427" spans="2:4" hidden="1" x14ac:dyDescent="0.3">
      <c r="B427" s="12">
        <v>44687</v>
      </c>
      <c r="C427" s="5">
        <f>+SUMIF('Direitos Creditórios'!B:B,Resumo!B427,'Direitos Creditórios'!A:A)</f>
        <v>0</v>
      </c>
      <c r="D427" s="5">
        <f t="shared" si="10"/>
        <v>0</v>
      </c>
    </row>
    <row r="428" spans="2:4" hidden="1" x14ac:dyDescent="0.3">
      <c r="B428" s="12">
        <v>44690</v>
      </c>
      <c r="C428" s="5">
        <f>+SUMIF('Direitos Creditórios'!B:B,Resumo!B428,'Direitos Creditórios'!A:A)</f>
        <v>0</v>
      </c>
      <c r="D428" s="5">
        <f t="shared" si="10"/>
        <v>0</v>
      </c>
    </row>
    <row r="429" spans="2:4" hidden="1" x14ac:dyDescent="0.3">
      <c r="B429" s="12">
        <v>44691</v>
      </c>
      <c r="C429" s="5">
        <f>+SUMIF('Direitos Creditórios'!B:B,Resumo!B429,'Direitos Creditórios'!A:A)</f>
        <v>0</v>
      </c>
      <c r="D429" s="5">
        <f t="shared" si="10"/>
        <v>0</v>
      </c>
    </row>
    <row r="430" spans="2:4" hidden="1" x14ac:dyDescent="0.3">
      <c r="B430" s="12">
        <v>44692</v>
      </c>
      <c r="C430" s="5">
        <f>+SUMIF('Direitos Creditórios'!B:B,Resumo!B430,'Direitos Creditórios'!A:A)</f>
        <v>0</v>
      </c>
      <c r="D430" s="5">
        <f t="shared" si="10"/>
        <v>0</v>
      </c>
    </row>
    <row r="431" spans="2:4" hidden="1" x14ac:dyDescent="0.3">
      <c r="B431" s="12">
        <v>44693</v>
      </c>
      <c r="C431" s="5">
        <f>+SUMIF('Direitos Creditórios'!B:B,Resumo!B431,'Direitos Creditórios'!A:A)</f>
        <v>0</v>
      </c>
      <c r="D431" s="5">
        <f t="shared" si="10"/>
        <v>0</v>
      </c>
    </row>
    <row r="432" spans="2:4" hidden="1" x14ac:dyDescent="0.3">
      <c r="B432" s="12">
        <v>44694</v>
      </c>
      <c r="C432" s="5">
        <f>+SUMIF('Direitos Creditórios'!B:B,Resumo!B432,'Direitos Creditórios'!A:A)</f>
        <v>0</v>
      </c>
      <c r="D432" s="5">
        <f t="shared" si="10"/>
        <v>0</v>
      </c>
    </row>
    <row r="433" spans="2:4" hidden="1" x14ac:dyDescent="0.3">
      <c r="B433" s="12">
        <v>44697</v>
      </c>
      <c r="C433" s="5">
        <f>+SUMIF('Direitos Creditórios'!B:B,Resumo!B433,'Direitos Creditórios'!A:A)</f>
        <v>0</v>
      </c>
      <c r="D433" s="5">
        <f t="shared" si="10"/>
        <v>0</v>
      </c>
    </row>
    <row r="434" spans="2:4" hidden="1" x14ac:dyDescent="0.3">
      <c r="B434" s="12">
        <v>44698</v>
      </c>
      <c r="C434" s="5">
        <f>+SUMIF('Direitos Creditórios'!B:B,Resumo!B434,'Direitos Creditórios'!A:A)</f>
        <v>0</v>
      </c>
      <c r="D434" s="5">
        <f t="shared" si="10"/>
        <v>0</v>
      </c>
    </row>
    <row r="435" spans="2:4" hidden="1" x14ac:dyDescent="0.3">
      <c r="B435" s="12">
        <v>44699</v>
      </c>
      <c r="C435" s="5">
        <f>+SUMIF('Direitos Creditórios'!B:B,Resumo!B435,'Direitos Creditórios'!A:A)</f>
        <v>0</v>
      </c>
      <c r="D435" s="5">
        <f t="shared" si="10"/>
        <v>0</v>
      </c>
    </row>
    <row r="436" spans="2:4" hidden="1" x14ac:dyDescent="0.3">
      <c r="B436" s="12">
        <v>44700</v>
      </c>
      <c r="C436" s="5">
        <f>+SUMIF('Direitos Creditórios'!B:B,Resumo!B436,'Direitos Creditórios'!A:A)</f>
        <v>0</v>
      </c>
      <c r="D436" s="5">
        <f t="shared" si="10"/>
        <v>0</v>
      </c>
    </row>
    <row r="437" spans="2:4" hidden="1" x14ac:dyDescent="0.3">
      <c r="B437" s="12">
        <v>44701</v>
      </c>
      <c r="C437" s="5">
        <f>+SUMIF('Direitos Creditórios'!B:B,Resumo!B437,'Direitos Creditórios'!A:A)</f>
        <v>0</v>
      </c>
      <c r="D437" s="5">
        <f t="shared" si="10"/>
        <v>0</v>
      </c>
    </row>
    <row r="438" spans="2:4" hidden="1" x14ac:dyDescent="0.3">
      <c r="B438" s="12">
        <v>44704</v>
      </c>
      <c r="C438" s="5">
        <f>+SUMIF('Direitos Creditórios'!B:B,Resumo!B438,'Direitos Creditórios'!A:A)</f>
        <v>0</v>
      </c>
      <c r="D438" s="5">
        <f t="shared" si="10"/>
        <v>0</v>
      </c>
    </row>
    <row r="439" spans="2:4" hidden="1" x14ac:dyDescent="0.3">
      <c r="B439" s="12">
        <v>44705</v>
      </c>
      <c r="C439" s="5">
        <f>+SUMIF('Direitos Creditórios'!B:B,Resumo!B439,'Direitos Creditórios'!A:A)</f>
        <v>0</v>
      </c>
      <c r="D439" s="5">
        <f t="shared" si="10"/>
        <v>0</v>
      </c>
    </row>
    <row r="440" spans="2:4" hidden="1" x14ac:dyDescent="0.3">
      <c r="B440" s="12">
        <v>44706</v>
      </c>
      <c r="C440" s="5">
        <f>+SUMIF('Direitos Creditórios'!B:B,Resumo!B440,'Direitos Creditórios'!A:A)</f>
        <v>0</v>
      </c>
      <c r="D440" s="5">
        <f t="shared" si="10"/>
        <v>0</v>
      </c>
    </row>
    <row r="441" spans="2:4" hidden="1" x14ac:dyDescent="0.3">
      <c r="B441" s="12">
        <v>44707</v>
      </c>
      <c r="C441" s="5">
        <f>+SUMIF('Direitos Creditórios'!B:B,Resumo!B441,'Direitos Creditórios'!A:A)</f>
        <v>0</v>
      </c>
      <c r="D441" s="5">
        <f t="shared" si="10"/>
        <v>0</v>
      </c>
    </row>
    <row r="442" spans="2:4" hidden="1" x14ac:dyDescent="0.3">
      <c r="B442" s="12">
        <v>44708</v>
      </c>
      <c r="C442" s="5">
        <f>+SUMIF('Direitos Creditórios'!B:B,Resumo!B442,'Direitos Creditórios'!A:A)</f>
        <v>0</v>
      </c>
      <c r="D442" s="5">
        <f t="shared" si="10"/>
        <v>0</v>
      </c>
    </row>
    <row r="443" spans="2:4" hidden="1" x14ac:dyDescent="0.3">
      <c r="B443" s="12">
        <v>44711</v>
      </c>
      <c r="C443" s="5">
        <f>+SUMIF('Direitos Creditórios'!B:B,Resumo!B443,'Direitos Creditórios'!A:A)</f>
        <v>0</v>
      </c>
      <c r="D443" s="5">
        <f t="shared" si="10"/>
        <v>0</v>
      </c>
    </row>
    <row r="444" spans="2:4" hidden="1" x14ac:dyDescent="0.3">
      <c r="B444" s="12">
        <v>44712</v>
      </c>
      <c r="C444" s="5">
        <f>+SUMIF('Direitos Creditórios'!B:B,Resumo!B444,'Direitos Creditórios'!A:A)</f>
        <v>0</v>
      </c>
      <c r="D444" s="5">
        <f t="shared" si="10"/>
        <v>0</v>
      </c>
    </row>
    <row r="445" spans="2:4" hidden="1" x14ac:dyDescent="0.3">
      <c r="B445" s="12">
        <v>44713</v>
      </c>
      <c r="C445" s="5">
        <f>+SUMIF('Direitos Creditórios'!B:B,Resumo!B445,'Direitos Creditórios'!A:A)</f>
        <v>0</v>
      </c>
      <c r="D445" s="5">
        <f t="shared" si="10"/>
        <v>0</v>
      </c>
    </row>
    <row r="446" spans="2:4" hidden="1" x14ac:dyDescent="0.3">
      <c r="B446" s="12">
        <v>44714</v>
      </c>
      <c r="C446" s="5">
        <f>+SUMIF('Direitos Creditórios'!B:B,Resumo!B446,'Direitos Creditórios'!A:A)</f>
        <v>0</v>
      </c>
      <c r="D446" s="5">
        <f t="shared" si="10"/>
        <v>0</v>
      </c>
    </row>
    <row r="447" spans="2:4" hidden="1" x14ac:dyDescent="0.3">
      <c r="B447" s="12">
        <v>44715</v>
      </c>
      <c r="C447" s="5">
        <f>+SUMIF('Direitos Creditórios'!B:B,Resumo!B447,'Direitos Creditórios'!A:A)</f>
        <v>0</v>
      </c>
      <c r="D447" s="5">
        <f t="shared" si="10"/>
        <v>0</v>
      </c>
    </row>
    <row r="448" spans="2:4" hidden="1" x14ac:dyDescent="0.3">
      <c r="B448" s="12">
        <v>44718</v>
      </c>
      <c r="C448" s="5">
        <f>+SUMIF('Direitos Creditórios'!B:B,Resumo!B448,'Direitos Creditórios'!A:A)</f>
        <v>0</v>
      </c>
      <c r="D448" s="5">
        <f t="shared" si="10"/>
        <v>0</v>
      </c>
    </row>
    <row r="449" spans="2:4" hidden="1" x14ac:dyDescent="0.3">
      <c r="B449" s="12">
        <v>44719</v>
      </c>
      <c r="C449" s="5">
        <f>+SUMIF('Direitos Creditórios'!B:B,Resumo!B449,'Direitos Creditórios'!A:A)</f>
        <v>0</v>
      </c>
      <c r="D449" s="5">
        <f t="shared" si="10"/>
        <v>0</v>
      </c>
    </row>
    <row r="450" spans="2:4" hidden="1" x14ac:dyDescent="0.3">
      <c r="B450" s="12">
        <v>44720</v>
      </c>
      <c r="C450" s="5">
        <f>+SUMIF('Direitos Creditórios'!B:B,Resumo!B450,'Direitos Creditórios'!A:A)</f>
        <v>0</v>
      </c>
      <c r="D450" s="5">
        <f t="shared" ref="D450:D513" si="11">+C450*6%</f>
        <v>0</v>
      </c>
    </row>
    <row r="451" spans="2:4" hidden="1" x14ac:dyDescent="0.3">
      <c r="B451" s="12">
        <v>44721</v>
      </c>
      <c r="C451" s="5">
        <f>+SUMIF('Direitos Creditórios'!B:B,Resumo!B451,'Direitos Creditórios'!A:A)</f>
        <v>0</v>
      </c>
      <c r="D451" s="5">
        <f t="shared" si="11"/>
        <v>0</v>
      </c>
    </row>
    <row r="452" spans="2:4" hidden="1" x14ac:dyDescent="0.3">
      <c r="B452" s="12">
        <v>44722</v>
      </c>
      <c r="C452" s="5">
        <f>+SUMIF('Direitos Creditórios'!B:B,Resumo!B452,'Direitos Creditórios'!A:A)</f>
        <v>0</v>
      </c>
      <c r="D452" s="5">
        <f t="shared" si="11"/>
        <v>0</v>
      </c>
    </row>
    <row r="453" spans="2:4" hidden="1" x14ac:dyDescent="0.3">
      <c r="B453" s="12">
        <v>44725</v>
      </c>
      <c r="C453" s="5">
        <f>+SUMIF('Direitos Creditórios'!B:B,Resumo!B453,'Direitos Creditórios'!A:A)</f>
        <v>0</v>
      </c>
      <c r="D453" s="5">
        <f t="shared" si="11"/>
        <v>0</v>
      </c>
    </row>
    <row r="454" spans="2:4" hidden="1" x14ac:dyDescent="0.3">
      <c r="B454" s="12">
        <v>44726</v>
      </c>
      <c r="C454" s="5">
        <f>+SUMIF('Direitos Creditórios'!B:B,Resumo!B454,'Direitos Creditórios'!A:A)</f>
        <v>0</v>
      </c>
      <c r="D454" s="5">
        <f t="shared" si="11"/>
        <v>0</v>
      </c>
    </row>
    <row r="455" spans="2:4" hidden="1" x14ac:dyDescent="0.3">
      <c r="B455" s="12">
        <v>44727</v>
      </c>
      <c r="C455" s="5">
        <f>+SUMIF('Direitos Creditórios'!B:B,Resumo!B455,'Direitos Creditórios'!A:A)</f>
        <v>0</v>
      </c>
      <c r="D455" s="5">
        <f t="shared" si="11"/>
        <v>0</v>
      </c>
    </row>
    <row r="456" spans="2:4" hidden="1" x14ac:dyDescent="0.3">
      <c r="B456" s="12">
        <v>44729</v>
      </c>
      <c r="C456" s="5">
        <f>+SUMIF('Direitos Creditórios'!B:B,Resumo!B456,'Direitos Creditórios'!A:A)</f>
        <v>0</v>
      </c>
      <c r="D456" s="5">
        <f t="shared" si="11"/>
        <v>0</v>
      </c>
    </row>
    <row r="457" spans="2:4" hidden="1" x14ac:dyDescent="0.3">
      <c r="B457" s="12">
        <v>44732</v>
      </c>
      <c r="C457" s="5">
        <f>+SUMIF('Direitos Creditórios'!B:B,Resumo!B457,'Direitos Creditórios'!A:A)</f>
        <v>0</v>
      </c>
      <c r="D457" s="5">
        <f t="shared" si="11"/>
        <v>0</v>
      </c>
    </row>
    <row r="458" spans="2:4" hidden="1" x14ac:dyDescent="0.3">
      <c r="B458" s="12">
        <v>44733</v>
      </c>
      <c r="C458" s="5">
        <f>+SUMIF('Direitos Creditórios'!B:B,Resumo!B458,'Direitos Creditórios'!A:A)</f>
        <v>0</v>
      </c>
      <c r="D458" s="5">
        <f t="shared" si="11"/>
        <v>0</v>
      </c>
    </row>
    <row r="459" spans="2:4" hidden="1" x14ac:dyDescent="0.3">
      <c r="B459" s="12">
        <v>44734</v>
      </c>
      <c r="C459" s="5">
        <f>+SUMIF('Direitos Creditórios'!B:B,Resumo!B459,'Direitos Creditórios'!A:A)</f>
        <v>0</v>
      </c>
      <c r="D459" s="5">
        <f t="shared" si="11"/>
        <v>0</v>
      </c>
    </row>
    <row r="460" spans="2:4" hidden="1" x14ac:dyDescent="0.3">
      <c r="B460" s="12">
        <v>44735</v>
      </c>
      <c r="C460" s="5">
        <f>+SUMIF('Direitos Creditórios'!B:B,Resumo!B460,'Direitos Creditórios'!A:A)</f>
        <v>0</v>
      </c>
      <c r="D460" s="5">
        <f t="shared" si="11"/>
        <v>0</v>
      </c>
    </row>
    <row r="461" spans="2:4" hidden="1" x14ac:dyDescent="0.3">
      <c r="B461" s="12">
        <v>44736</v>
      </c>
      <c r="C461" s="5">
        <f>+SUMIF('Direitos Creditórios'!B:B,Resumo!B461,'Direitos Creditórios'!A:A)</f>
        <v>0</v>
      </c>
      <c r="D461" s="5">
        <f t="shared" si="11"/>
        <v>0</v>
      </c>
    </row>
    <row r="462" spans="2:4" hidden="1" x14ac:dyDescent="0.3">
      <c r="B462" s="12">
        <v>44739</v>
      </c>
      <c r="C462" s="5">
        <f>+SUMIF('Direitos Creditórios'!B:B,Resumo!B462,'Direitos Creditórios'!A:A)</f>
        <v>0</v>
      </c>
      <c r="D462" s="5">
        <f t="shared" si="11"/>
        <v>0</v>
      </c>
    </row>
    <row r="463" spans="2:4" hidden="1" x14ac:dyDescent="0.3">
      <c r="B463" s="12">
        <v>44740</v>
      </c>
      <c r="C463" s="5">
        <f>+SUMIF('Direitos Creditórios'!B:B,Resumo!B463,'Direitos Creditórios'!A:A)</f>
        <v>0</v>
      </c>
      <c r="D463" s="5">
        <f t="shared" si="11"/>
        <v>0</v>
      </c>
    </row>
    <row r="464" spans="2:4" hidden="1" x14ac:dyDescent="0.3">
      <c r="B464" s="12">
        <v>44741</v>
      </c>
      <c r="C464" s="5">
        <f>+SUMIF('Direitos Creditórios'!B:B,Resumo!B464,'Direitos Creditórios'!A:A)</f>
        <v>0</v>
      </c>
      <c r="D464" s="5">
        <f t="shared" si="11"/>
        <v>0</v>
      </c>
    </row>
    <row r="465" spans="2:4" hidden="1" x14ac:dyDescent="0.3">
      <c r="B465" s="12">
        <v>44742</v>
      </c>
      <c r="C465" s="5">
        <f>+SUMIF('Direitos Creditórios'!B:B,Resumo!B465,'Direitos Creditórios'!A:A)</f>
        <v>0</v>
      </c>
      <c r="D465" s="5">
        <f t="shared" si="11"/>
        <v>0</v>
      </c>
    </row>
    <row r="466" spans="2:4" hidden="1" x14ac:dyDescent="0.3">
      <c r="B466" s="12">
        <v>44743</v>
      </c>
      <c r="C466" s="5">
        <f>+SUMIF('Direitos Creditórios'!B:B,Resumo!B466,'Direitos Creditórios'!A:A)</f>
        <v>0</v>
      </c>
      <c r="D466" s="5">
        <f t="shared" si="11"/>
        <v>0</v>
      </c>
    </row>
    <row r="467" spans="2:4" hidden="1" x14ac:dyDescent="0.3">
      <c r="B467" s="12">
        <v>44746</v>
      </c>
      <c r="C467" s="5">
        <f>+SUMIF('Direitos Creditórios'!B:B,Resumo!B467,'Direitos Creditórios'!A:A)</f>
        <v>0</v>
      </c>
      <c r="D467" s="5">
        <f t="shared" si="11"/>
        <v>0</v>
      </c>
    </row>
    <row r="468" spans="2:4" hidden="1" x14ac:dyDescent="0.3">
      <c r="B468" s="12">
        <v>44747</v>
      </c>
      <c r="C468" s="5">
        <f>+SUMIF('Direitos Creditórios'!B:B,Resumo!B468,'Direitos Creditórios'!A:A)</f>
        <v>0</v>
      </c>
      <c r="D468" s="5">
        <f t="shared" si="11"/>
        <v>0</v>
      </c>
    </row>
    <row r="469" spans="2:4" hidden="1" x14ac:dyDescent="0.3">
      <c r="B469" s="12">
        <v>44748</v>
      </c>
      <c r="C469" s="5">
        <f>+SUMIF('Direitos Creditórios'!B:B,Resumo!B469,'Direitos Creditórios'!A:A)</f>
        <v>0</v>
      </c>
      <c r="D469" s="5">
        <f t="shared" si="11"/>
        <v>0</v>
      </c>
    </row>
    <row r="470" spans="2:4" hidden="1" x14ac:dyDescent="0.3">
      <c r="B470" s="12">
        <v>44749</v>
      </c>
      <c r="C470" s="5">
        <f>+SUMIF('Direitos Creditórios'!B:B,Resumo!B470,'Direitos Creditórios'!A:A)</f>
        <v>0</v>
      </c>
      <c r="D470" s="5">
        <f t="shared" si="11"/>
        <v>0</v>
      </c>
    </row>
    <row r="471" spans="2:4" hidden="1" x14ac:dyDescent="0.3">
      <c r="B471" s="12">
        <v>44750</v>
      </c>
      <c r="C471" s="5">
        <f>+SUMIF('Direitos Creditórios'!B:B,Resumo!B471,'Direitos Creditórios'!A:A)</f>
        <v>0</v>
      </c>
      <c r="D471" s="5">
        <f t="shared" si="11"/>
        <v>0</v>
      </c>
    </row>
    <row r="472" spans="2:4" hidden="1" x14ac:dyDescent="0.3">
      <c r="B472" s="12">
        <v>44753</v>
      </c>
      <c r="C472" s="5">
        <f>+SUMIF('Direitos Creditórios'!B:B,Resumo!B472,'Direitos Creditórios'!A:A)</f>
        <v>0</v>
      </c>
      <c r="D472" s="5">
        <f t="shared" si="11"/>
        <v>0</v>
      </c>
    </row>
    <row r="473" spans="2:4" hidden="1" x14ac:dyDescent="0.3">
      <c r="B473" s="12">
        <v>44754</v>
      </c>
      <c r="C473" s="5">
        <f>+SUMIF('Direitos Creditórios'!B:B,Resumo!B473,'Direitos Creditórios'!A:A)</f>
        <v>0</v>
      </c>
      <c r="D473" s="5">
        <f t="shared" si="11"/>
        <v>0</v>
      </c>
    </row>
    <row r="474" spans="2:4" hidden="1" x14ac:dyDescent="0.3">
      <c r="B474" s="12">
        <v>44755</v>
      </c>
      <c r="C474" s="5">
        <f>+SUMIF('Direitos Creditórios'!B:B,Resumo!B474,'Direitos Creditórios'!A:A)</f>
        <v>0</v>
      </c>
      <c r="D474" s="5">
        <f t="shared" si="11"/>
        <v>0</v>
      </c>
    </row>
    <row r="475" spans="2:4" hidden="1" x14ac:dyDescent="0.3">
      <c r="B475" s="12">
        <v>44756</v>
      </c>
      <c r="C475" s="5">
        <f>+SUMIF('Direitos Creditórios'!B:B,Resumo!B475,'Direitos Creditórios'!A:A)</f>
        <v>0</v>
      </c>
      <c r="D475" s="5">
        <f t="shared" si="11"/>
        <v>0</v>
      </c>
    </row>
    <row r="476" spans="2:4" hidden="1" x14ac:dyDescent="0.3">
      <c r="B476" s="12">
        <v>44757</v>
      </c>
      <c r="C476" s="5">
        <f>+SUMIF('Direitos Creditórios'!B:B,Resumo!B476,'Direitos Creditórios'!A:A)</f>
        <v>0</v>
      </c>
      <c r="D476" s="5">
        <f t="shared" si="11"/>
        <v>0</v>
      </c>
    </row>
    <row r="477" spans="2:4" hidden="1" x14ac:dyDescent="0.3">
      <c r="B477" s="12">
        <v>44760</v>
      </c>
      <c r="C477" s="5">
        <f>+SUMIF('Direitos Creditórios'!B:B,Resumo!B477,'Direitos Creditórios'!A:A)</f>
        <v>0</v>
      </c>
      <c r="D477" s="5">
        <f t="shared" si="11"/>
        <v>0</v>
      </c>
    </row>
    <row r="478" spans="2:4" hidden="1" x14ac:dyDescent="0.3">
      <c r="B478" s="12">
        <v>44761</v>
      </c>
      <c r="C478" s="5">
        <f>+SUMIF('Direitos Creditórios'!B:B,Resumo!B478,'Direitos Creditórios'!A:A)</f>
        <v>0</v>
      </c>
      <c r="D478" s="5">
        <f t="shared" si="11"/>
        <v>0</v>
      </c>
    </row>
    <row r="479" spans="2:4" hidden="1" x14ac:dyDescent="0.3">
      <c r="B479" s="12">
        <v>44762</v>
      </c>
      <c r="C479" s="5">
        <f>+SUMIF('Direitos Creditórios'!B:B,Resumo!B479,'Direitos Creditórios'!A:A)</f>
        <v>0</v>
      </c>
      <c r="D479" s="5">
        <f t="shared" si="11"/>
        <v>0</v>
      </c>
    </row>
    <row r="480" spans="2:4" hidden="1" x14ac:dyDescent="0.3">
      <c r="B480" s="12">
        <v>44763</v>
      </c>
      <c r="C480" s="5">
        <f>+SUMIF('Direitos Creditórios'!B:B,Resumo!B480,'Direitos Creditórios'!A:A)</f>
        <v>0</v>
      </c>
      <c r="D480" s="5">
        <f t="shared" si="11"/>
        <v>0</v>
      </c>
    </row>
    <row r="481" spans="2:4" hidden="1" x14ac:dyDescent="0.3">
      <c r="B481" s="12">
        <v>44764</v>
      </c>
      <c r="C481" s="5">
        <f>+SUMIF('Direitos Creditórios'!B:B,Resumo!B481,'Direitos Creditórios'!A:A)</f>
        <v>0</v>
      </c>
      <c r="D481" s="5">
        <f t="shared" si="11"/>
        <v>0</v>
      </c>
    </row>
    <row r="482" spans="2:4" hidden="1" x14ac:dyDescent="0.3">
      <c r="B482" s="12">
        <v>44767</v>
      </c>
      <c r="C482" s="5">
        <f>+SUMIF('Direitos Creditórios'!B:B,Resumo!B482,'Direitos Creditórios'!A:A)</f>
        <v>0</v>
      </c>
      <c r="D482" s="5">
        <f t="shared" si="11"/>
        <v>0</v>
      </c>
    </row>
    <row r="483" spans="2:4" hidden="1" x14ac:dyDescent="0.3">
      <c r="B483" s="12">
        <v>44768</v>
      </c>
      <c r="C483" s="5">
        <f>+SUMIF('Direitos Creditórios'!B:B,Resumo!B483,'Direitos Creditórios'!A:A)</f>
        <v>0</v>
      </c>
      <c r="D483" s="5">
        <f t="shared" si="11"/>
        <v>0</v>
      </c>
    </row>
    <row r="484" spans="2:4" hidden="1" x14ac:dyDescent="0.3">
      <c r="B484" s="12">
        <v>44769</v>
      </c>
      <c r="C484" s="5">
        <f>+SUMIF('Direitos Creditórios'!B:B,Resumo!B484,'Direitos Creditórios'!A:A)</f>
        <v>0</v>
      </c>
      <c r="D484" s="5">
        <f t="shared" si="11"/>
        <v>0</v>
      </c>
    </row>
    <row r="485" spans="2:4" hidden="1" x14ac:dyDescent="0.3">
      <c r="B485" s="12">
        <v>44770</v>
      </c>
      <c r="C485" s="5">
        <f>+SUMIF('Direitos Creditórios'!B:B,Resumo!B485,'Direitos Creditórios'!A:A)</f>
        <v>0</v>
      </c>
      <c r="D485" s="5">
        <f t="shared" si="11"/>
        <v>0</v>
      </c>
    </row>
    <row r="486" spans="2:4" hidden="1" x14ac:dyDescent="0.3">
      <c r="B486" s="12">
        <v>44771</v>
      </c>
      <c r="C486" s="5">
        <f>+SUMIF('Direitos Creditórios'!B:B,Resumo!B486,'Direitos Creditórios'!A:A)</f>
        <v>0</v>
      </c>
      <c r="D486" s="5">
        <f t="shared" si="11"/>
        <v>0</v>
      </c>
    </row>
    <row r="487" spans="2:4" hidden="1" x14ac:dyDescent="0.3">
      <c r="B487" s="12">
        <v>44774</v>
      </c>
      <c r="C487" s="5">
        <f>+SUMIF('Direitos Creditórios'!B:B,Resumo!B487,'Direitos Creditórios'!A:A)</f>
        <v>0</v>
      </c>
      <c r="D487" s="5">
        <f t="shared" si="11"/>
        <v>0</v>
      </c>
    </row>
    <row r="488" spans="2:4" hidden="1" x14ac:dyDescent="0.3">
      <c r="B488" s="12">
        <v>44775</v>
      </c>
      <c r="C488" s="5">
        <f>+SUMIF('Direitos Creditórios'!B:B,Resumo!B488,'Direitos Creditórios'!A:A)</f>
        <v>0</v>
      </c>
      <c r="D488" s="5">
        <f t="shared" si="11"/>
        <v>0</v>
      </c>
    </row>
    <row r="489" spans="2:4" hidden="1" x14ac:dyDescent="0.3">
      <c r="B489" s="12">
        <v>44776</v>
      </c>
      <c r="C489" s="5">
        <f>+SUMIF('Direitos Creditórios'!B:B,Resumo!B489,'Direitos Creditórios'!A:A)</f>
        <v>0</v>
      </c>
      <c r="D489" s="5">
        <f t="shared" si="11"/>
        <v>0</v>
      </c>
    </row>
    <row r="490" spans="2:4" hidden="1" x14ac:dyDescent="0.3">
      <c r="B490" s="12">
        <v>44777</v>
      </c>
      <c r="C490" s="5">
        <f>+SUMIF('Direitos Creditórios'!B:B,Resumo!B490,'Direitos Creditórios'!A:A)</f>
        <v>0</v>
      </c>
      <c r="D490" s="5">
        <f t="shared" si="11"/>
        <v>0</v>
      </c>
    </row>
    <row r="491" spans="2:4" hidden="1" x14ac:dyDescent="0.3">
      <c r="B491" s="12">
        <v>44778</v>
      </c>
      <c r="C491" s="5">
        <f>+SUMIF('Direitos Creditórios'!B:B,Resumo!B491,'Direitos Creditórios'!A:A)</f>
        <v>0</v>
      </c>
      <c r="D491" s="5">
        <f t="shared" si="11"/>
        <v>0</v>
      </c>
    </row>
    <row r="492" spans="2:4" hidden="1" x14ac:dyDescent="0.3">
      <c r="B492" s="12">
        <v>44781</v>
      </c>
      <c r="C492" s="5">
        <f>+SUMIF('Direitos Creditórios'!B:B,Resumo!B492,'Direitos Creditórios'!A:A)</f>
        <v>0</v>
      </c>
      <c r="D492" s="5">
        <f t="shared" si="11"/>
        <v>0</v>
      </c>
    </row>
    <row r="493" spans="2:4" hidden="1" x14ac:dyDescent="0.3">
      <c r="B493" s="12">
        <v>44782</v>
      </c>
      <c r="C493" s="5">
        <f>+SUMIF('Direitos Creditórios'!B:B,Resumo!B493,'Direitos Creditórios'!A:A)</f>
        <v>0</v>
      </c>
      <c r="D493" s="5">
        <f t="shared" si="11"/>
        <v>0</v>
      </c>
    </row>
    <row r="494" spans="2:4" hidden="1" x14ac:dyDescent="0.3">
      <c r="B494" s="12">
        <v>44783</v>
      </c>
      <c r="C494" s="5">
        <f>+SUMIF('Direitos Creditórios'!B:B,Resumo!B494,'Direitos Creditórios'!A:A)</f>
        <v>0</v>
      </c>
      <c r="D494" s="5">
        <f t="shared" si="11"/>
        <v>0</v>
      </c>
    </row>
    <row r="495" spans="2:4" hidden="1" x14ac:dyDescent="0.3">
      <c r="B495" s="12">
        <v>44784</v>
      </c>
      <c r="C495" s="5">
        <f>+SUMIF('Direitos Creditórios'!B:B,Resumo!B495,'Direitos Creditórios'!A:A)</f>
        <v>0</v>
      </c>
      <c r="D495" s="5">
        <f t="shared" si="11"/>
        <v>0</v>
      </c>
    </row>
    <row r="496" spans="2:4" hidden="1" x14ac:dyDescent="0.3">
      <c r="B496" s="12">
        <v>44785</v>
      </c>
      <c r="C496" s="5">
        <f>+SUMIF('Direitos Creditórios'!B:B,Resumo!B496,'Direitos Creditórios'!A:A)</f>
        <v>0</v>
      </c>
      <c r="D496" s="5">
        <f t="shared" si="11"/>
        <v>0</v>
      </c>
    </row>
    <row r="497" spans="2:4" hidden="1" x14ac:dyDescent="0.3">
      <c r="B497" s="12">
        <v>44788</v>
      </c>
      <c r="C497" s="5">
        <f>+SUMIF('Direitos Creditórios'!B:B,Resumo!B497,'Direitos Creditórios'!A:A)</f>
        <v>0</v>
      </c>
      <c r="D497" s="5">
        <f t="shared" si="11"/>
        <v>0</v>
      </c>
    </row>
    <row r="498" spans="2:4" hidden="1" x14ac:dyDescent="0.3">
      <c r="B498" s="12">
        <v>44789</v>
      </c>
      <c r="C498" s="5">
        <f>+SUMIF('Direitos Creditórios'!B:B,Resumo!B498,'Direitos Creditórios'!A:A)</f>
        <v>0</v>
      </c>
      <c r="D498" s="5">
        <f t="shared" si="11"/>
        <v>0</v>
      </c>
    </row>
    <row r="499" spans="2:4" hidden="1" x14ac:dyDescent="0.3">
      <c r="B499" s="12">
        <v>44790</v>
      </c>
      <c r="C499" s="5">
        <f>+SUMIF('Direitos Creditórios'!B:B,Resumo!B499,'Direitos Creditórios'!A:A)</f>
        <v>0</v>
      </c>
      <c r="D499" s="5">
        <f t="shared" si="11"/>
        <v>0</v>
      </c>
    </row>
    <row r="500" spans="2:4" hidden="1" x14ac:dyDescent="0.3">
      <c r="B500" s="12">
        <v>44791</v>
      </c>
      <c r="C500" s="5">
        <f>+SUMIF('Direitos Creditórios'!B:B,Resumo!B500,'Direitos Creditórios'!A:A)</f>
        <v>0</v>
      </c>
      <c r="D500" s="5">
        <f t="shared" si="11"/>
        <v>0</v>
      </c>
    </row>
    <row r="501" spans="2:4" hidden="1" x14ac:dyDescent="0.3">
      <c r="B501" s="12">
        <v>44792</v>
      </c>
      <c r="C501" s="5">
        <f>+SUMIF('Direitos Creditórios'!B:B,Resumo!B501,'Direitos Creditórios'!A:A)</f>
        <v>0</v>
      </c>
      <c r="D501" s="5">
        <f t="shared" si="11"/>
        <v>0</v>
      </c>
    </row>
    <row r="502" spans="2:4" hidden="1" x14ac:dyDescent="0.3">
      <c r="B502" s="12">
        <v>44795</v>
      </c>
      <c r="C502" s="5">
        <f>+SUMIF('Direitos Creditórios'!B:B,Resumo!B502,'Direitos Creditórios'!A:A)</f>
        <v>0</v>
      </c>
      <c r="D502" s="5">
        <f t="shared" si="11"/>
        <v>0</v>
      </c>
    </row>
    <row r="503" spans="2:4" hidden="1" x14ac:dyDescent="0.3">
      <c r="B503" s="12">
        <v>44796</v>
      </c>
      <c r="C503" s="5">
        <f>+SUMIF('Direitos Creditórios'!B:B,Resumo!B503,'Direitos Creditórios'!A:A)</f>
        <v>0</v>
      </c>
      <c r="D503" s="5">
        <f t="shared" si="11"/>
        <v>0</v>
      </c>
    </row>
    <row r="504" spans="2:4" hidden="1" x14ac:dyDescent="0.3">
      <c r="B504" s="12">
        <v>44797</v>
      </c>
      <c r="C504" s="5">
        <f>+SUMIF('Direitos Creditórios'!B:B,Resumo!B504,'Direitos Creditórios'!A:A)</f>
        <v>0</v>
      </c>
      <c r="D504" s="5">
        <f t="shared" si="11"/>
        <v>0</v>
      </c>
    </row>
    <row r="505" spans="2:4" hidden="1" x14ac:dyDescent="0.3">
      <c r="B505" s="12">
        <v>44798</v>
      </c>
      <c r="C505" s="5">
        <f>+SUMIF('Direitos Creditórios'!B:B,Resumo!B505,'Direitos Creditórios'!A:A)</f>
        <v>0</v>
      </c>
      <c r="D505" s="5">
        <f t="shared" si="11"/>
        <v>0</v>
      </c>
    </row>
    <row r="506" spans="2:4" hidden="1" x14ac:dyDescent="0.3">
      <c r="B506" s="12">
        <v>44799</v>
      </c>
      <c r="C506" s="5">
        <f>+SUMIF('Direitos Creditórios'!B:B,Resumo!B506,'Direitos Creditórios'!A:A)</f>
        <v>0</v>
      </c>
      <c r="D506" s="5">
        <f t="shared" si="11"/>
        <v>0</v>
      </c>
    </row>
    <row r="507" spans="2:4" hidden="1" x14ac:dyDescent="0.3">
      <c r="B507" s="12">
        <v>44802</v>
      </c>
      <c r="C507" s="5">
        <f>+SUMIF('Direitos Creditórios'!B:B,Resumo!B507,'Direitos Creditórios'!A:A)</f>
        <v>0</v>
      </c>
      <c r="D507" s="5">
        <f t="shared" si="11"/>
        <v>0</v>
      </c>
    </row>
    <row r="508" spans="2:4" hidden="1" x14ac:dyDescent="0.3">
      <c r="B508" s="12">
        <v>44803</v>
      </c>
      <c r="C508" s="5">
        <f>+SUMIF('Direitos Creditórios'!B:B,Resumo!B508,'Direitos Creditórios'!A:A)</f>
        <v>0</v>
      </c>
      <c r="D508" s="5">
        <f t="shared" si="11"/>
        <v>0</v>
      </c>
    </row>
    <row r="509" spans="2:4" hidden="1" x14ac:dyDescent="0.3">
      <c r="B509" s="12">
        <v>44804</v>
      </c>
      <c r="C509" s="5">
        <f>+SUMIF('Direitos Creditórios'!B:B,Resumo!B509,'Direitos Creditórios'!A:A)</f>
        <v>0</v>
      </c>
      <c r="D509" s="5">
        <f t="shared" si="11"/>
        <v>0</v>
      </c>
    </row>
    <row r="510" spans="2:4" hidden="1" x14ac:dyDescent="0.3">
      <c r="B510" s="12">
        <v>44805</v>
      </c>
      <c r="C510" s="5">
        <f>+SUMIF('Direitos Creditórios'!B:B,Resumo!B510,'Direitos Creditórios'!A:A)</f>
        <v>0</v>
      </c>
      <c r="D510" s="5">
        <f t="shared" si="11"/>
        <v>0</v>
      </c>
    </row>
    <row r="511" spans="2:4" hidden="1" x14ac:dyDescent="0.3">
      <c r="B511" s="12">
        <v>44806</v>
      </c>
      <c r="C511" s="5">
        <f>+SUMIF('Direitos Creditórios'!B:B,Resumo!B511,'Direitos Creditórios'!A:A)</f>
        <v>0</v>
      </c>
      <c r="D511" s="5">
        <f t="shared" si="11"/>
        <v>0</v>
      </c>
    </row>
    <row r="512" spans="2:4" hidden="1" x14ac:dyDescent="0.3">
      <c r="B512" s="12">
        <v>44809</v>
      </c>
      <c r="C512" s="5">
        <f>+SUMIF('Direitos Creditórios'!B:B,Resumo!B512,'Direitos Creditórios'!A:A)</f>
        <v>0</v>
      </c>
      <c r="D512" s="5">
        <f t="shared" si="11"/>
        <v>0</v>
      </c>
    </row>
    <row r="513" spans="2:4" hidden="1" x14ac:dyDescent="0.3">
      <c r="B513" s="12">
        <v>44810</v>
      </c>
      <c r="C513" s="5">
        <f>+SUMIF('Direitos Creditórios'!B:B,Resumo!B513,'Direitos Creditórios'!A:A)</f>
        <v>0</v>
      </c>
      <c r="D513" s="5">
        <f t="shared" si="11"/>
        <v>0</v>
      </c>
    </row>
    <row r="514" spans="2:4" hidden="1" x14ac:dyDescent="0.3">
      <c r="B514" s="12">
        <v>44812</v>
      </c>
      <c r="C514" s="5">
        <f>+SUMIF('Direitos Creditórios'!B:B,Resumo!B514,'Direitos Creditórios'!A:A)</f>
        <v>0</v>
      </c>
      <c r="D514" s="5">
        <f t="shared" ref="D514:D564" si="12">+C514*6%</f>
        <v>0</v>
      </c>
    </row>
    <row r="515" spans="2:4" hidden="1" x14ac:dyDescent="0.3">
      <c r="B515" s="12">
        <v>44813</v>
      </c>
      <c r="C515" s="5">
        <f>+SUMIF('Direitos Creditórios'!B:B,Resumo!B515,'Direitos Creditórios'!A:A)</f>
        <v>0</v>
      </c>
      <c r="D515" s="5">
        <f t="shared" si="12"/>
        <v>0</v>
      </c>
    </row>
    <row r="516" spans="2:4" hidden="1" x14ac:dyDescent="0.3">
      <c r="B516" s="12">
        <v>44816</v>
      </c>
      <c r="C516" s="5">
        <f>+SUMIF('Direitos Creditórios'!B:B,Resumo!B516,'Direitos Creditórios'!A:A)</f>
        <v>0</v>
      </c>
      <c r="D516" s="5">
        <f t="shared" si="12"/>
        <v>0</v>
      </c>
    </row>
    <row r="517" spans="2:4" hidden="1" x14ac:dyDescent="0.3">
      <c r="B517" s="12">
        <v>44817</v>
      </c>
      <c r="C517" s="5">
        <f>+SUMIF('Direitos Creditórios'!B:B,Resumo!B517,'Direitos Creditórios'!A:A)</f>
        <v>0</v>
      </c>
      <c r="D517" s="5">
        <f t="shared" si="12"/>
        <v>0</v>
      </c>
    </row>
    <row r="518" spans="2:4" hidden="1" x14ac:dyDescent="0.3">
      <c r="B518" s="12">
        <v>44818</v>
      </c>
      <c r="C518" s="5">
        <f>+SUMIF('Direitos Creditórios'!B:B,Resumo!B518,'Direitos Creditórios'!A:A)</f>
        <v>0</v>
      </c>
      <c r="D518" s="5">
        <f t="shared" si="12"/>
        <v>0</v>
      </c>
    </row>
    <row r="519" spans="2:4" hidden="1" x14ac:dyDescent="0.3">
      <c r="B519" s="12">
        <v>44819</v>
      </c>
      <c r="C519" s="5">
        <f>+SUMIF('Direitos Creditórios'!B:B,Resumo!B519,'Direitos Creditórios'!A:A)</f>
        <v>0</v>
      </c>
      <c r="D519" s="5">
        <f t="shared" si="12"/>
        <v>0</v>
      </c>
    </row>
    <row r="520" spans="2:4" hidden="1" x14ac:dyDescent="0.3">
      <c r="B520" s="12">
        <v>44820</v>
      </c>
      <c r="C520" s="5">
        <f>+SUMIF('Direitos Creditórios'!B:B,Resumo!B520,'Direitos Creditórios'!A:A)</f>
        <v>0</v>
      </c>
      <c r="D520" s="5">
        <f t="shared" si="12"/>
        <v>0</v>
      </c>
    </row>
    <row r="521" spans="2:4" hidden="1" x14ac:dyDescent="0.3">
      <c r="B521" s="12">
        <v>44823</v>
      </c>
      <c r="C521" s="5">
        <f>+SUMIF('Direitos Creditórios'!B:B,Resumo!B521,'Direitos Creditórios'!A:A)</f>
        <v>0</v>
      </c>
      <c r="D521" s="5">
        <f t="shared" si="12"/>
        <v>0</v>
      </c>
    </row>
    <row r="522" spans="2:4" hidden="1" x14ac:dyDescent="0.3">
      <c r="B522" s="12">
        <v>44824</v>
      </c>
      <c r="C522" s="5">
        <f>+SUMIF('Direitos Creditórios'!B:B,Resumo!B522,'Direitos Creditórios'!A:A)</f>
        <v>0</v>
      </c>
      <c r="D522" s="5">
        <f t="shared" si="12"/>
        <v>0</v>
      </c>
    </row>
    <row r="523" spans="2:4" hidden="1" x14ac:dyDescent="0.3">
      <c r="B523" s="12">
        <v>44825</v>
      </c>
      <c r="C523" s="5">
        <f>+SUMIF('Direitos Creditórios'!B:B,Resumo!B523,'Direitos Creditórios'!A:A)</f>
        <v>0</v>
      </c>
      <c r="D523" s="5">
        <f t="shared" si="12"/>
        <v>0</v>
      </c>
    </row>
    <row r="524" spans="2:4" hidden="1" x14ac:dyDescent="0.3">
      <c r="B524" s="12">
        <v>44826</v>
      </c>
      <c r="C524" s="5">
        <f>+SUMIF('Direitos Creditórios'!B:B,Resumo!B524,'Direitos Creditórios'!A:A)</f>
        <v>0</v>
      </c>
      <c r="D524" s="5">
        <f t="shared" si="12"/>
        <v>0</v>
      </c>
    </row>
    <row r="525" spans="2:4" hidden="1" x14ac:dyDescent="0.3">
      <c r="B525" s="12">
        <v>44827</v>
      </c>
      <c r="C525" s="5">
        <f>+SUMIF('Direitos Creditórios'!B:B,Resumo!B525,'Direitos Creditórios'!A:A)</f>
        <v>0</v>
      </c>
      <c r="D525" s="5">
        <f t="shared" si="12"/>
        <v>0</v>
      </c>
    </row>
    <row r="526" spans="2:4" hidden="1" x14ac:dyDescent="0.3">
      <c r="B526" s="12">
        <v>44830</v>
      </c>
      <c r="C526" s="5">
        <f>+SUMIF('Direitos Creditórios'!B:B,Resumo!B526,'Direitos Creditórios'!A:A)</f>
        <v>0</v>
      </c>
      <c r="D526" s="5">
        <f t="shared" si="12"/>
        <v>0</v>
      </c>
    </row>
    <row r="527" spans="2:4" hidden="1" x14ac:dyDescent="0.3">
      <c r="B527" s="12">
        <v>44831</v>
      </c>
      <c r="C527" s="5">
        <f>+SUMIF('Direitos Creditórios'!B:B,Resumo!B527,'Direitos Creditórios'!A:A)</f>
        <v>0</v>
      </c>
      <c r="D527" s="5">
        <f t="shared" si="12"/>
        <v>0</v>
      </c>
    </row>
    <row r="528" spans="2:4" hidden="1" x14ac:dyDescent="0.3">
      <c r="B528" s="12">
        <v>44832</v>
      </c>
      <c r="C528" s="5">
        <f>+SUMIF('Direitos Creditórios'!B:B,Resumo!B528,'Direitos Creditórios'!A:A)</f>
        <v>0</v>
      </c>
      <c r="D528" s="5">
        <f t="shared" si="12"/>
        <v>0</v>
      </c>
    </row>
    <row r="529" spans="2:4" hidden="1" x14ac:dyDescent="0.3">
      <c r="B529" s="12">
        <v>44833</v>
      </c>
      <c r="C529" s="5">
        <f>+SUMIF('Direitos Creditórios'!B:B,Resumo!B529,'Direitos Creditórios'!A:A)</f>
        <v>0</v>
      </c>
      <c r="D529" s="5">
        <f t="shared" si="12"/>
        <v>0</v>
      </c>
    </row>
    <row r="530" spans="2:4" hidden="1" x14ac:dyDescent="0.3">
      <c r="B530" s="12">
        <v>44834</v>
      </c>
      <c r="C530" s="5">
        <f>+SUMIF('Direitos Creditórios'!B:B,Resumo!B530,'Direitos Creditórios'!A:A)</f>
        <v>0</v>
      </c>
      <c r="D530" s="5">
        <f t="shared" si="12"/>
        <v>0</v>
      </c>
    </row>
    <row r="531" spans="2:4" hidden="1" x14ac:dyDescent="0.3">
      <c r="B531" s="12">
        <v>44837</v>
      </c>
      <c r="C531" s="5">
        <f>+SUMIF('Direitos Creditórios'!B:B,Resumo!B531,'Direitos Creditórios'!A:A)</f>
        <v>0</v>
      </c>
      <c r="D531" s="5">
        <f t="shared" si="12"/>
        <v>0</v>
      </c>
    </row>
    <row r="532" spans="2:4" hidden="1" x14ac:dyDescent="0.3">
      <c r="B532" s="12">
        <v>44838</v>
      </c>
      <c r="C532" s="5">
        <f>+SUMIF('Direitos Creditórios'!B:B,Resumo!B532,'Direitos Creditórios'!A:A)</f>
        <v>0</v>
      </c>
      <c r="D532" s="5">
        <f t="shared" si="12"/>
        <v>0</v>
      </c>
    </row>
    <row r="533" spans="2:4" hidden="1" x14ac:dyDescent="0.3">
      <c r="B533" s="12">
        <v>44839</v>
      </c>
      <c r="C533" s="5">
        <f>+SUMIF('Direitos Creditórios'!B:B,Resumo!B533,'Direitos Creditórios'!A:A)</f>
        <v>0</v>
      </c>
      <c r="D533" s="5">
        <f t="shared" si="12"/>
        <v>0</v>
      </c>
    </row>
    <row r="534" spans="2:4" hidden="1" x14ac:dyDescent="0.3">
      <c r="B534" s="12">
        <v>44840</v>
      </c>
      <c r="C534" s="5">
        <f>+SUMIF('Direitos Creditórios'!B:B,Resumo!B534,'Direitos Creditórios'!A:A)</f>
        <v>0</v>
      </c>
      <c r="D534" s="5">
        <f t="shared" si="12"/>
        <v>0</v>
      </c>
    </row>
    <row r="535" spans="2:4" hidden="1" x14ac:dyDescent="0.3">
      <c r="B535" s="12">
        <v>44841</v>
      </c>
      <c r="C535" s="5">
        <f>+SUMIF('Direitos Creditórios'!B:B,Resumo!B535,'Direitos Creditórios'!A:A)</f>
        <v>0</v>
      </c>
      <c r="D535" s="5">
        <f t="shared" si="12"/>
        <v>0</v>
      </c>
    </row>
    <row r="536" spans="2:4" hidden="1" x14ac:dyDescent="0.3">
      <c r="B536" s="12">
        <v>44844</v>
      </c>
      <c r="C536" s="5">
        <f>+SUMIF('Direitos Creditórios'!B:B,Resumo!B536,'Direitos Creditórios'!A:A)</f>
        <v>0</v>
      </c>
      <c r="D536" s="5">
        <f t="shared" si="12"/>
        <v>0</v>
      </c>
    </row>
    <row r="537" spans="2:4" hidden="1" x14ac:dyDescent="0.3">
      <c r="B537" s="12">
        <v>44845</v>
      </c>
      <c r="C537" s="5">
        <f>+SUMIF('Direitos Creditórios'!B:B,Resumo!B537,'Direitos Creditórios'!A:A)</f>
        <v>0</v>
      </c>
      <c r="D537" s="5">
        <f t="shared" si="12"/>
        <v>0</v>
      </c>
    </row>
    <row r="538" spans="2:4" hidden="1" x14ac:dyDescent="0.3">
      <c r="B538" s="12">
        <v>44847</v>
      </c>
      <c r="C538" s="5">
        <f>+SUMIF('Direitos Creditórios'!B:B,Resumo!B538,'Direitos Creditórios'!A:A)</f>
        <v>0</v>
      </c>
      <c r="D538" s="5">
        <f t="shared" si="12"/>
        <v>0</v>
      </c>
    </row>
    <row r="539" spans="2:4" hidden="1" x14ac:dyDescent="0.3">
      <c r="B539" s="12">
        <v>44848</v>
      </c>
      <c r="C539" s="5">
        <f>+SUMIF('Direitos Creditórios'!B:B,Resumo!B539,'Direitos Creditórios'!A:A)</f>
        <v>0</v>
      </c>
      <c r="D539" s="5">
        <f t="shared" si="12"/>
        <v>0</v>
      </c>
    </row>
    <row r="540" spans="2:4" hidden="1" x14ac:dyDescent="0.3">
      <c r="B540" s="12">
        <v>44851</v>
      </c>
      <c r="C540" s="5">
        <f>+SUMIF('Direitos Creditórios'!B:B,Resumo!B540,'Direitos Creditórios'!A:A)</f>
        <v>0</v>
      </c>
      <c r="D540" s="5">
        <f t="shared" si="12"/>
        <v>0</v>
      </c>
    </row>
    <row r="541" spans="2:4" hidden="1" x14ac:dyDescent="0.3">
      <c r="B541" s="12">
        <v>44852</v>
      </c>
      <c r="C541" s="5">
        <f>+SUMIF('Direitos Creditórios'!B:B,Resumo!B541,'Direitos Creditórios'!A:A)</f>
        <v>0</v>
      </c>
      <c r="D541" s="5">
        <f t="shared" si="12"/>
        <v>0</v>
      </c>
    </row>
    <row r="542" spans="2:4" hidden="1" x14ac:dyDescent="0.3">
      <c r="B542" s="12">
        <v>44853</v>
      </c>
      <c r="C542" s="5">
        <f>+SUMIF('Direitos Creditórios'!B:B,Resumo!B542,'Direitos Creditórios'!A:A)</f>
        <v>0</v>
      </c>
      <c r="D542" s="5">
        <f t="shared" si="12"/>
        <v>0</v>
      </c>
    </row>
    <row r="543" spans="2:4" hidden="1" x14ac:dyDescent="0.3">
      <c r="B543" s="12">
        <v>44854</v>
      </c>
      <c r="C543" s="5">
        <f>+SUMIF('Direitos Creditórios'!B:B,Resumo!B543,'Direitos Creditórios'!A:A)</f>
        <v>0</v>
      </c>
      <c r="D543" s="5">
        <f t="shared" si="12"/>
        <v>0</v>
      </c>
    </row>
    <row r="544" spans="2:4" hidden="1" x14ac:dyDescent="0.3">
      <c r="B544" s="12">
        <v>44855</v>
      </c>
      <c r="C544" s="5">
        <f>+SUMIF('Direitos Creditórios'!B:B,Resumo!B544,'Direitos Creditórios'!A:A)</f>
        <v>0</v>
      </c>
      <c r="D544" s="5">
        <f t="shared" si="12"/>
        <v>0</v>
      </c>
    </row>
    <row r="545" spans="2:4" hidden="1" x14ac:dyDescent="0.3">
      <c r="B545" s="12">
        <v>44858</v>
      </c>
      <c r="C545" s="5">
        <f>+SUMIF('Direitos Creditórios'!B:B,Resumo!B545,'Direitos Creditórios'!A:A)</f>
        <v>0</v>
      </c>
      <c r="D545" s="5">
        <f t="shared" si="12"/>
        <v>0</v>
      </c>
    </row>
    <row r="546" spans="2:4" hidden="1" x14ac:dyDescent="0.3">
      <c r="B546" s="12">
        <v>44859</v>
      </c>
      <c r="C546" s="5">
        <f>+SUMIF('Direitos Creditórios'!B:B,Resumo!B546,'Direitos Creditórios'!A:A)</f>
        <v>0</v>
      </c>
      <c r="D546" s="5">
        <f t="shared" si="12"/>
        <v>0</v>
      </c>
    </row>
    <row r="547" spans="2:4" hidden="1" x14ac:dyDescent="0.3">
      <c r="B547" s="12">
        <v>44860</v>
      </c>
      <c r="C547" s="5">
        <f>+SUMIF('Direitos Creditórios'!B:B,Resumo!B547,'Direitos Creditórios'!A:A)</f>
        <v>0</v>
      </c>
      <c r="D547" s="5">
        <f t="shared" si="12"/>
        <v>0</v>
      </c>
    </row>
    <row r="548" spans="2:4" hidden="1" x14ac:dyDescent="0.3">
      <c r="B548" s="12">
        <v>44861</v>
      </c>
      <c r="C548" s="5">
        <f>+SUMIF('Direitos Creditórios'!B:B,Resumo!B548,'Direitos Creditórios'!A:A)</f>
        <v>0</v>
      </c>
      <c r="D548" s="5">
        <f t="shared" si="12"/>
        <v>0</v>
      </c>
    </row>
    <row r="549" spans="2:4" hidden="1" x14ac:dyDescent="0.3">
      <c r="B549" s="12">
        <v>44862</v>
      </c>
      <c r="C549" s="5">
        <f>+SUMIF('Direitos Creditórios'!B:B,Resumo!B549,'Direitos Creditórios'!A:A)</f>
        <v>0</v>
      </c>
      <c r="D549" s="5">
        <f t="shared" si="12"/>
        <v>0</v>
      </c>
    </row>
    <row r="550" spans="2:4" hidden="1" x14ac:dyDescent="0.3">
      <c r="B550" s="12">
        <v>44865</v>
      </c>
      <c r="C550" s="5">
        <f>+SUMIF('Direitos Creditórios'!B:B,Resumo!B550,'Direitos Creditórios'!A:A)</f>
        <v>0</v>
      </c>
      <c r="D550" s="5">
        <f t="shared" si="12"/>
        <v>0</v>
      </c>
    </row>
    <row r="551" spans="2:4" hidden="1" x14ac:dyDescent="0.3">
      <c r="B551" s="12">
        <v>44866</v>
      </c>
      <c r="C551" s="5">
        <f>+SUMIF('Direitos Creditórios'!B:B,Resumo!B551,'Direitos Creditórios'!A:A)</f>
        <v>0</v>
      </c>
      <c r="D551" s="5">
        <f t="shared" si="12"/>
        <v>0</v>
      </c>
    </row>
    <row r="552" spans="2:4" hidden="1" x14ac:dyDescent="0.3">
      <c r="B552" s="12">
        <v>44868</v>
      </c>
      <c r="C552" s="5">
        <f>+SUMIF('Direitos Creditórios'!B:B,Resumo!B552,'Direitos Creditórios'!A:A)</f>
        <v>0</v>
      </c>
      <c r="D552" s="5">
        <f t="shared" si="12"/>
        <v>0</v>
      </c>
    </row>
    <row r="553" spans="2:4" hidden="1" x14ac:dyDescent="0.3">
      <c r="B553" s="12">
        <v>44869</v>
      </c>
      <c r="C553" s="5">
        <f>+SUMIF('Direitos Creditórios'!B:B,Resumo!B553,'Direitos Creditórios'!A:A)</f>
        <v>0</v>
      </c>
      <c r="D553" s="5">
        <f t="shared" si="12"/>
        <v>0</v>
      </c>
    </row>
    <row r="554" spans="2:4" hidden="1" x14ac:dyDescent="0.3">
      <c r="B554" s="12">
        <v>44872</v>
      </c>
      <c r="C554" s="5">
        <f>+SUMIF('Direitos Creditórios'!B:B,Resumo!B554,'Direitos Creditórios'!A:A)</f>
        <v>0</v>
      </c>
      <c r="D554" s="5">
        <f t="shared" si="12"/>
        <v>0</v>
      </c>
    </row>
    <row r="555" spans="2:4" hidden="1" x14ac:dyDescent="0.3">
      <c r="B555" s="12">
        <v>44873</v>
      </c>
      <c r="C555" s="5">
        <f>+SUMIF('Direitos Creditórios'!B:B,Resumo!B555,'Direitos Creditórios'!A:A)</f>
        <v>0</v>
      </c>
      <c r="D555" s="5">
        <f t="shared" si="12"/>
        <v>0</v>
      </c>
    </row>
    <row r="556" spans="2:4" hidden="1" x14ac:dyDescent="0.3">
      <c r="B556" s="12">
        <v>44874</v>
      </c>
      <c r="C556" s="5">
        <f>+SUMIF('Direitos Creditórios'!B:B,Resumo!B556,'Direitos Creditórios'!A:A)</f>
        <v>0</v>
      </c>
      <c r="D556" s="5">
        <f t="shared" si="12"/>
        <v>0</v>
      </c>
    </row>
    <row r="557" spans="2:4" hidden="1" x14ac:dyDescent="0.3">
      <c r="B557" s="12">
        <v>44875</v>
      </c>
      <c r="C557" s="5">
        <f>+SUMIF('Direitos Creditórios'!B:B,Resumo!B557,'Direitos Creditórios'!A:A)</f>
        <v>0</v>
      </c>
      <c r="D557" s="5">
        <f t="shared" si="12"/>
        <v>0</v>
      </c>
    </row>
    <row r="558" spans="2:4" hidden="1" x14ac:dyDescent="0.3">
      <c r="B558" s="12">
        <v>44876</v>
      </c>
      <c r="C558" s="5">
        <f>+SUMIF('Direitos Creditórios'!B:B,Resumo!B558,'Direitos Creditórios'!A:A)</f>
        <v>0</v>
      </c>
      <c r="D558" s="5">
        <f t="shared" si="12"/>
        <v>0</v>
      </c>
    </row>
    <row r="559" spans="2:4" hidden="1" x14ac:dyDescent="0.3">
      <c r="B559" s="12">
        <v>44879</v>
      </c>
      <c r="C559" s="5">
        <f>+SUMIF('Direitos Creditórios'!B:B,Resumo!B559,'Direitos Creditórios'!A:A)</f>
        <v>0</v>
      </c>
      <c r="D559" s="5">
        <f t="shared" si="12"/>
        <v>0</v>
      </c>
    </row>
    <row r="560" spans="2:4" hidden="1" x14ac:dyDescent="0.3">
      <c r="B560" s="12">
        <v>44881</v>
      </c>
      <c r="C560" s="5">
        <f>+SUMIF('Direitos Creditórios'!B:B,Resumo!B560,'Direitos Creditórios'!A:A)</f>
        <v>0</v>
      </c>
      <c r="D560" s="5">
        <f t="shared" si="12"/>
        <v>0</v>
      </c>
    </row>
    <row r="561" spans="2:4" hidden="1" x14ac:dyDescent="0.3">
      <c r="B561" s="12">
        <v>44882</v>
      </c>
      <c r="C561" s="5">
        <f>+SUMIF('Direitos Creditórios'!B:B,Resumo!B561,'Direitos Creditórios'!A:A)</f>
        <v>0</v>
      </c>
      <c r="D561" s="5">
        <f t="shared" si="12"/>
        <v>0</v>
      </c>
    </row>
    <row r="562" spans="2:4" hidden="1" x14ac:dyDescent="0.3">
      <c r="B562" s="12">
        <v>44883</v>
      </c>
      <c r="C562" s="5">
        <f>+SUMIF('Direitos Creditórios'!B:B,Resumo!B562,'Direitos Creditórios'!A:A)</f>
        <v>0</v>
      </c>
      <c r="D562" s="5">
        <f t="shared" si="12"/>
        <v>0</v>
      </c>
    </row>
    <row r="563" spans="2:4" hidden="1" x14ac:dyDescent="0.3">
      <c r="B563" s="12">
        <v>44886</v>
      </c>
      <c r="C563" s="5">
        <f>+SUMIF('Direitos Creditórios'!B:B,Resumo!B563,'Direitos Creditórios'!A:A)</f>
        <v>0</v>
      </c>
      <c r="D563" s="5">
        <f t="shared" si="12"/>
        <v>0</v>
      </c>
    </row>
    <row r="564" spans="2:4" hidden="1" x14ac:dyDescent="0.3">
      <c r="B564" s="12">
        <v>44887</v>
      </c>
      <c r="C564" s="5">
        <f>+SUMIF('Direitos Creditórios'!B:B,Resumo!B564,'Direitos Creditórios'!A:A)</f>
        <v>0</v>
      </c>
      <c r="D564" s="5">
        <f t="shared" si="12"/>
        <v>0</v>
      </c>
    </row>
  </sheetData>
  <autoFilter ref="B27:E564" xr:uid="{00000000-0009-0000-0000-000000000000}">
    <filterColumn colId="1">
      <filters>
        <filter val="R$1.379.216,44"/>
        <filter val="R$1.421.482,77"/>
        <filter val="R$1.564.840,21"/>
        <filter val="R$10.097.801,20"/>
        <filter val="R$10.116.301,39"/>
        <filter val="R$10.129.320,36"/>
        <filter val="R$10.443.229,57"/>
        <filter val="R$10.918.041,27"/>
        <filter val="R$12.060.885,18"/>
        <filter val="R$12.435.131,40"/>
        <filter val="R$13.488.238,99"/>
        <filter val="R$14.136.764,58"/>
        <filter val="R$15.138.050,00"/>
        <filter val="R$15.660.815,22"/>
        <filter val="R$16.754.981,12"/>
        <filter val="R$16.994.047,66"/>
        <filter val="R$17.278.938,57"/>
        <filter val="R$17.474.811,97"/>
        <filter val="R$18.432.096,15"/>
        <filter val="R$19.226.613,51"/>
        <filter val="R$19.312.738,19"/>
        <filter val="R$2.156.190,42"/>
        <filter val="R$2.222.355,96"/>
        <filter val="R$2.271.489,56"/>
        <filter val="R$22.374.700,42"/>
        <filter val="R$22.685.322,93"/>
        <filter val="R$233.704,99"/>
        <filter val="R$24.626.205,24"/>
        <filter val="R$260.246,23"/>
        <filter val="R$27.106.691,31"/>
        <filter val="R$28.436.542,09"/>
        <filter val="R$29.213.045,13"/>
        <filter val="R$3.381.032,31"/>
        <filter val="R$3.388.787,08"/>
        <filter val="R$3.508.564,81"/>
        <filter val="R$34.936.199,42"/>
        <filter val="R$37.954.038,97"/>
        <filter val="R$4.227.101,49"/>
        <filter val="R$4.394.350,59"/>
        <filter val="R$4.753.555,59"/>
        <filter val="R$4.987.337,95"/>
        <filter val="R$40.423.710,01"/>
        <filter val="R$43.213.122,83"/>
        <filter val="R$435.714,92"/>
        <filter val="R$436.913,18"/>
        <filter val="R$5.121.348,31"/>
        <filter val="R$5.134.225,25"/>
        <filter val="R$5.649.353,39"/>
        <filter val="R$5.656.319,38"/>
        <filter val="R$58.190,30"/>
        <filter val="R$58.571.479,22"/>
        <filter val="R$6.294.270,05"/>
        <filter val="R$6.520.918,61"/>
        <filter val="R$6.653.241,55"/>
        <filter val="R$6.935.861,68"/>
        <filter val="R$7.102.643,81"/>
        <filter val="R$7.540.237,25"/>
        <filter val="R$7.992.619,17"/>
        <filter val="R$8.279.969,84"/>
        <filter val="R$8.314.029,20"/>
        <filter val="R$8.709.681,70"/>
        <filter val="R$9.064.613,85"/>
        <filter val="R$9.273.080,37"/>
        <filter val="R$9.302.319,02"/>
        <filter val="R$94.636,78"/>
      </filters>
    </filterColumn>
  </autoFilter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249977111117893"/>
  </sheetPr>
  <dimension ref="A1:D884"/>
  <sheetViews>
    <sheetView zoomScaleNormal="100" workbookViewId="0">
      <selection activeCell="F12" sqref="F12"/>
    </sheetView>
  </sheetViews>
  <sheetFormatPr defaultRowHeight="14.4" x14ac:dyDescent="0.3"/>
  <cols>
    <col min="1" max="1" width="16.33203125" style="33" bestFit="1" customWidth="1"/>
    <col min="2" max="2" width="23.88671875" style="22" bestFit="1" customWidth="1"/>
    <col min="3" max="3" width="17.5546875" bestFit="1" customWidth="1"/>
    <col min="4" max="4" width="17.33203125" bestFit="1" customWidth="1"/>
  </cols>
  <sheetData>
    <row r="1" spans="1:4" x14ac:dyDescent="0.3">
      <c r="A1" s="34" t="s">
        <v>2</v>
      </c>
      <c r="B1" s="35" t="s">
        <v>19</v>
      </c>
    </row>
    <row r="2" spans="1:4" x14ac:dyDescent="0.3">
      <c r="A2" s="36">
        <v>2246687.3333200612</v>
      </c>
      <c r="B2" s="42">
        <v>44106</v>
      </c>
      <c r="C2" s="38"/>
      <c r="D2" s="37"/>
    </row>
    <row r="3" spans="1:4" x14ac:dyDescent="0.3">
      <c r="A3" s="36">
        <v>103502.68858577433</v>
      </c>
      <c r="B3" s="42">
        <v>44106</v>
      </c>
      <c r="D3" s="38"/>
    </row>
    <row r="4" spans="1:4" x14ac:dyDescent="0.3">
      <c r="A4" s="36">
        <v>11519.44138077674</v>
      </c>
      <c r="B4" s="42">
        <v>44105</v>
      </c>
    </row>
    <row r="5" spans="1:4" x14ac:dyDescent="0.3">
      <c r="A5" s="36">
        <v>13120.788377462426</v>
      </c>
      <c r="B5" s="42">
        <v>44105</v>
      </c>
    </row>
    <row r="6" spans="1:4" x14ac:dyDescent="0.3">
      <c r="A6" s="36">
        <v>512667.86639645195</v>
      </c>
      <c r="B6" s="42">
        <v>44109</v>
      </c>
    </row>
    <row r="7" spans="1:4" x14ac:dyDescent="0.3">
      <c r="A7" s="36">
        <v>1187585.285712763</v>
      </c>
      <c r="B7" s="42">
        <v>44109</v>
      </c>
    </row>
    <row r="8" spans="1:4" x14ac:dyDescent="0.3">
      <c r="A8" s="36">
        <v>406863.65113127331</v>
      </c>
      <c r="B8" s="42">
        <v>44109</v>
      </c>
    </row>
    <row r="9" spans="1:4" x14ac:dyDescent="0.3">
      <c r="A9" s="36">
        <v>208447.506813046</v>
      </c>
      <c r="B9" s="42">
        <v>44109</v>
      </c>
    </row>
    <row r="10" spans="1:4" x14ac:dyDescent="0.3">
      <c r="A10" s="36">
        <v>578417.27507936547</v>
      </c>
      <c r="B10" s="42">
        <v>44109</v>
      </c>
    </row>
    <row r="11" spans="1:4" x14ac:dyDescent="0.3">
      <c r="A11" s="36">
        <v>1261449.8249864969</v>
      </c>
      <c r="B11" s="42">
        <v>44109</v>
      </c>
    </row>
    <row r="12" spans="1:4" x14ac:dyDescent="0.3">
      <c r="A12" s="36">
        <v>405333.83971684484</v>
      </c>
      <c r="B12" s="42">
        <v>44109</v>
      </c>
    </row>
    <row r="13" spans="1:4" x14ac:dyDescent="0.3">
      <c r="A13" s="36">
        <v>215116.44394490606</v>
      </c>
      <c r="B13" s="42">
        <v>44109</v>
      </c>
    </row>
    <row r="14" spans="1:4" x14ac:dyDescent="0.3">
      <c r="A14" s="36">
        <v>2022047.7662137025</v>
      </c>
      <c r="B14" s="42">
        <v>44113</v>
      </c>
    </row>
    <row r="15" spans="1:4" x14ac:dyDescent="0.3">
      <c r="A15" s="36">
        <v>189129.8419887737</v>
      </c>
      <c r="B15" s="42">
        <v>44110</v>
      </c>
    </row>
    <row r="16" spans="1:4" x14ac:dyDescent="0.3">
      <c r="A16" s="36">
        <v>162208.80205429462</v>
      </c>
      <c r="B16" s="42">
        <v>44109</v>
      </c>
    </row>
    <row r="17" spans="1:2" x14ac:dyDescent="0.3">
      <c r="A17" s="36">
        <v>85091.035520870195</v>
      </c>
      <c r="B17" s="42">
        <v>44113</v>
      </c>
    </row>
    <row r="18" spans="1:2" x14ac:dyDescent="0.3">
      <c r="A18" s="36">
        <v>16203.795758346114</v>
      </c>
      <c r="B18" s="42">
        <v>44109</v>
      </c>
    </row>
    <row r="19" spans="1:2" x14ac:dyDescent="0.3">
      <c r="A19" s="36">
        <v>127148.69094349416</v>
      </c>
      <c r="B19" s="42">
        <v>44113</v>
      </c>
    </row>
    <row r="20" spans="1:2" x14ac:dyDescent="0.3">
      <c r="A20" s="36">
        <v>886451.55146386998</v>
      </c>
      <c r="B20" s="42">
        <v>44113</v>
      </c>
    </row>
    <row r="21" spans="1:2" x14ac:dyDescent="0.3">
      <c r="A21" s="36">
        <v>146803.36397566154</v>
      </c>
      <c r="B21" s="42">
        <v>44113</v>
      </c>
    </row>
    <row r="22" spans="1:2" x14ac:dyDescent="0.3">
      <c r="A22" s="36">
        <v>653104.75086508505</v>
      </c>
      <c r="B22" s="42">
        <v>44111</v>
      </c>
    </row>
    <row r="23" spans="1:2" x14ac:dyDescent="0.3">
      <c r="A23" s="36">
        <v>1093282.9322725195</v>
      </c>
      <c r="B23" s="42">
        <v>44111</v>
      </c>
    </row>
    <row r="24" spans="1:2" x14ac:dyDescent="0.3">
      <c r="A24" s="36">
        <v>370361.21286193945</v>
      </c>
      <c r="B24" s="42">
        <v>44111</v>
      </c>
    </row>
    <row r="25" spans="1:2" x14ac:dyDescent="0.3">
      <c r="A25" s="36">
        <v>187250.2412118573</v>
      </c>
      <c r="B25" s="42">
        <v>44111</v>
      </c>
    </row>
    <row r="26" spans="1:2" x14ac:dyDescent="0.3">
      <c r="A26" s="36">
        <v>796079.67599756038</v>
      </c>
      <c r="B26" s="42">
        <v>44112</v>
      </c>
    </row>
    <row r="27" spans="1:2" x14ac:dyDescent="0.3">
      <c r="A27" s="36">
        <v>703951.29831824126</v>
      </c>
      <c r="B27" s="42">
        <v>44112</v>
      </c>
    </row>
    <row r="28" spans="1:2" x14ac:dyDescent="0.3">
      <c r="A28" s="36">
        <v>251247.52709394376</v>
      </c>
      <c r="B28" s="42">
        <v>44112</v>
      </c>
    </row>
    <row r="29" spans="1:2" x14ac:dyDescent="0.3">
      <c r="A29" s="36">
        <v>136424.67490769719</v>
      </c>
      <c r="B29" s="42">
        <v>44112</v>
      </c>
    </row>
    <row r="30" spans="1:2" x14ac:dyDescent="0.3">
      <c r="A30" s="36">
        <v>693128.34016938601</v>
      </c>
      <c r="B30" s="42">
        <v>44113</v>
      </c>
    </row>
    <row r="31" spans="1:2" x14ac:dyDescent="0.3">
      <c r="A31" s="36">
        <v>302850.9699851711</v>
      </c>
      <c r="B31" s="42">
        <v>44113</v>
      </c>
    </row>
    <row r="32" spans="1:2" x14ac:dyDescent="0.3">
      <c r="A32" s="36">
        <v>111922.45874804274</v>
      </c>
      <c r="B32" s="42">
        <v>44113</v>
      </c>
    </row>
    <row r="33" spans="1:2" x14ac:dyDescent="0.3">
      <c r="A33" s="36">
        <v>47897.500465539604</v>
      </c>
      <c r="B33" s="42">
        <v>44113</v>
      </c>
    </row>
    <row r="34" spans="1:2" x14ac:dyDescent="0.3">
      <c r="A34" s="36">
        <v>2022586.7713987909</v>
      </c>
      <c r="B34" s="42">
        <v>44118</v>
      </c>
    </row>
    <row r="35" spans="1:2" x14ac:dyDescent="0.3">
      <c r="A35" s="36">
        <v>2165634.8346813372</v>
      </c>
      <c r="B35" s="42">
        <v>44117</v>
      </c>
    </row>
    <row r="36" spans="1:2" x14ac:dyDescent="0.3">
      <c r="A36" s="36">
        <v>93418.712249601987</v>
      </c>
      <c r="B36" s="42">
        <v>44118</v>
      </c>
    </row>
    <row r="37" spans="1:2" x14ac:dyDescent="0.3">
      <c r="A37" s="36">
        <v>114276.87285977828</v>
      </c>
      <c r="B37" s="42">
        <v>44118</v>
      </c>
    </row>
    <row r="38" spans="1:2" x14ac:dyDescent="0.3">
      <c r="A38" s="36">
        <v>910916.95867258555</v>
      </c>
      <c r="B38" s="42">
        <v>44118</v>
      </c>
    </row>
    <row r="39" spans="1:2" x14ac:dyDescent="0.3">
      <c r="A39" s="36">
        <v>145965.70543876465</v>
      </c>
      <c r="B39" s="42">
        <v>44118</v>
      </c>
    </row>
    <row r="40" spans="1:2" x14ac:dyDescent="0.3">
      <c r="A40" s="36">
        <v>43052.607823330785</v>
      </c>
      <c r="B40" s="42">
        <v>44117</v>
      </c>
    </row>
    <row r="41" spans="1:2" x14ac:dyDescent="0.3">
      <c r="A41" s="36">
        <v>1951111.5080192159</v>
      </c>
      <c r="B41" s="42">
        <v>44119</v>
      </c>
    </row>
    <row r="42" spans="1:2" x14ac:dyDescent="0.3">
      <c r="A42" s="36">
        <v>1740007.0877488393</v>
      </c>
      <c r="B42" s="42">
        <v>44117</v>
      </c>
    </row>
    <row r="43" spans="1:2" x14ac:dyDescent="0.3">
      <c r="A43" s="36">
        <v>355213.75348594895</v>
      </c>
      <c r="B43" s="42">
        <v>44113</v>
      </c>
    </row>
    <row r="44" spans="1:2" x14ac:dyDescent="0.3">
      <c r="A44" s="36">
        <v>185797.37566980522</v>
      </c>
      <c r="B44" s="42">
        <v>44112</v>
      </c>
    </row>
    <row r="45" spans="1:2" x14ac:dyDescent="0.3">
      <c r="A45" s="36">
        <v>81322.619074958187</v>
      </c>
      <c r="B45" s="42">
        <v>44119</v>
      </c>
    </row>
    <row r="46" spans="1:2" x14ac:dyDescent="0.3">
      <c r="A46" s="36">
        <v>220282.30249919879</v>
      </c>
      <c r="B46" s="42">
        <v>44117</v>
      </c>
    </row>
    <row r="47" spans="1:2" x14ac:dyDescent="0.3">
      <c r="A47" s="36">
        <v>14820.995200632258</v>
      </c>
      <c r="B47" s="42">
        <v>44113</v>
      </c>
    </row>
    <row r="48" spans="1:2" x14ac:dyDescent="0.3">
      <c r="A48" s="36">
        <v>130052.70753862751</v>
      </c>
      <c r="B48" s="42">
        <v>44119</v>
      </c>
    </row>
    <row r="49" spans="1:2" x14ac:dyDescent="0.3">
      <c r="A49" s="36">
        <v>45857.799474659238</v>
      </c>
      <c r="B49" s="42">
        <v>44117</v>
      </c>
    </row>
    <row r="50" spans="1:2" x14ac:dyDescent="0.3">
      <c r="A50" s="36">
        <v>33324.890139289288</v>
      </c>
      <c r="B50" s="42">
        <v>44113</v>
      </c>
    </row>
    <row r="51" spans="1:2" x14ac:dyDescent="0.3">
      <c r="A51" s="36">
        <v>895450.27552400529</v>
      </c>
      <c r="B51" s="42">
        <v>44119</v>
      </c>
    </row>
    <row r="52" spans="1:2" x14ac:dyDescent="0.3">
      <c r="A52" s="36">
        <v>1692374.9280993401</v>
      </c>
      <c r="B52" s="42">
        <v>44117</v>
      </c>
    </row>
    <row r="53" spans="1:2" x14ac:dyDescent="0.3">
      <c r="A53" s="36">
        <v>202070.56294977167</v>
      </c>
      <c r="B53" s="42">
        <v>44113</v>
      </c>
    </row>
    <row r="54" spans="1:2" x14ac:dyDescent="0.3">
      <c r="A54" s="36">
        <v>141466.61240059431</v>
      </c>
      <c r="B54" s="42">
        <v>44119</v>
      </c>
    </row>
    <row r="55" spans="1:2" x14ac:dyDescent="0.3">
      <c r="A55" s="36">
        <v>180114.19295877643</v>
      </c>
      <c r="B55" s="42">
        <v>44117</v>
      </c>
    </row>
    <row r="56" spans="1:2" x14ac:dyDescent="0.3">
      <c r="A56" s="36">
        <v>27352.655370568002</v>
      </c>
      <c r="B56" s="42">
        <v>44113</v>
      </c>
    </row>
    <row r="57" spans="1:2" x14ac:dyDescent="0.3">
      <c r="A57" s="36">
        <v>1941416.0093133198</v>
      </c>
      <c r="B57" s="42">
        <v>44125</v>
      </c>
    </row>
    <row r="58" spans="1:2" x14ac:dyDescent="0.3">
      <c r="A58" s="36">
        <v>663726.98030956113</v>
      </c>
      <c r="B58" s="42">
        <v>44123</v>
      </c>
    </row>
    <row r="59" spans="1:2" x14ac:dyDescent="0.3">
      <c r="A59" s="36">
        <v>240912.36687247458</v>
      </c>
      <c r="B59" s="42">
        <v>44120</v>
      </c>
    </row>
    <row r="60" spans="1:2" x14ac:dyDescent="0.3">
      <c r="A60" s="36">
        <v>12166.796282722926</v>
      </c>
      <c r="B60" s="42">
        <v>44119</v>
      </c>
    </row>
    <row r="61" spans="1:2" x14ac:dyDescent="0.3">
      <c r="A61" s="36">
        <v>266449.14213180955</v>
      </c>
      <c r="B61" s="42">
        <v>44118</v>
      </c>
    </row>
    <row r="62" spans="1:2" x14ac:dyDescent="0.3">
      <c r="A62" s="36">
        <v>110031.74471987385</v>
      </c>
      <c r="B62" s="42">
        <v>44125</v>
      </c>
    </row>
    <row r="63" spans="1:2" x14ac:dyDescent="0.3">
      <c r="A63" s="36">
        <v>84435.130187776012</v>
      </c>
      <c r="B63" s="42">
        <v>44124</v>
      </c>
    </row>
    <row r="64" spans="1:2" x14ac:dyDescent="0.3">
      <c r="A64" s="36">
        <v>133723.30295028159</v>
      </c>
      <c r="B64" s="42">
        <v>44123</v>
      </c>
    </row>
    <row r="65" spans="1:2" x14ac:dyDescent="0.3">
      <c r="A65" s="36">
        <v>128164.49980121359</v>
      </c>
      <c r="B65" s="42">
        <v>44125</v>
      </c>
    </row>
    <row r="66" spans="1:2" x14ac:dyDescent="0.3">
      <c r="A66" s="36">
        <v>19072.630612547808</v>
      </c>
      <c r="B66" s="42">
        <v>44123</v>
      </c>
    </row>
    <row r="67" spans="1:2" x14ac:dyDescent="0.3">
      <c r="A67" s="36">
        <v>948293.74457728153</v>
      </c>
      <c r="B67" s="42">
        <v>44125</v>
      </c>
    </row>
    <row r="68" spans="1:2" x14ac:dyDescent="0.3">
      <c r="A68" s="36">
        <v>74490.80827927959</v>
      </c>
      <c r="B68" s="42">
        <v>44123</v>
      </c>
    </row>
    <row r="69" spans="1:2" x14ac:dyDescent="0.3">
      <c r="A69" s="36">
        <v>128170.93144279352</v>
      </c>
      <c r="B69" s="42">
        <v>44125</v>
      </c>
    </row>
    <row r="70" spans="1:2" x14ac:dyDescent="0.3">
      <c r="A70" s="36">
        <v>242506.92507916526</v>
      </c>
      <c r="B70" s="42">
        <v>44123</v>
      </c>
    </row>
    <row r="71" spans="1:2" x14ac:dyDescent="0.3">
      <c r="A71" s="36">
        <v>896120.55315290473</v>
      </c>
      <c r="B71" s="42">
        <v>44123</v>
      </c>
    </row>
    <row r="72" spans="1:2" x14ac:dyDescent="0.3">
      <c r="A72" s="36">
        <v>1104983.632837309</v>
      </c>
      <c r="B72" s="42">
        <v>44123</v>
      </c>
    </row>
    <row r="73" spans="1:2" x14ac:dyDescent="0.3">
      <c r="A73" s="36">
        <v>343913.71242137079</v>
      </c>
      <c r="B73" s="42">
        <v>44123</v>
      </c>
    </row>
    <row r="74" spans="1:2" x14ac:dyDescent="0.3">
      <c r="A74" s="36">
        <v>177378.40601079183</v>
      </c>
      <c r="B74" s="42">
        <v>44123</v>
      </c>
    </row>
    <row r="75" spans="1:2" x14ac:dyDescent="0.3">
      <c r="A75" s="36">
        <v>11792.329999926202</v>
      </c>
      <c r="B75" s="42">
        <v>44104</v>
      </c>
    </row>
    <row r="76" spans="1:2" x14ac:dyDescent="0.3">
      <c r="A76" s="36">
        <v>821733.68000020669</v>
      </c>
      <c r="B76" s="42">
        <v>44104</v>
      </c>
    </row>
    <row r="77" spans="1:2" x14ac:dyDescent="0.3">
      <c r="A77" s="36">
        <v>219342.87000123743</v>
      </c>
      <c r="B77" s="42">
        <v>44104</v>
      </c>
    </row>
    <row r="78" spans="1:2" x14ac:dyDescent="0.3">
      <c r="A78" s="36">
        <v>41821.66000040697</v>
      </c>
      <c r="B78" s="42">
        <v>44104</v>
      </c>
    </row>
    <row r="79" spans="1:2" x14ac:dyDescent="0.3">
      <c r="A79" s="36">
        <v>32696.01000011506</v>
      </c>
      <c r="B79" s="42">
        <v>44104</v>
      </c>
    </row>
    <row r="80" spans="1:2" x14ac:dyDescent="0.3">
      <c r="A80" s="36">
        <v>647587.7025089364</v>
      </c>
      <c r="B80" s="42">
        <v>44105</v>
      </c>
    </row>
    <row r="81" spans="1:2" x14ac:dyDescent="0.3">
      <c r="A81" s="36">
        <v>1120105.0303577671</v>
      </c>
      <c r="B81" s="42">
        <v>44105</v>
      </c>
    </row>
    <row r="82" spans="1:2" x14ac:dyDescent="0.3">
      <c r="A82" s="36">
        <v>546495.11090144096</v>
      </c>
      <c r="B82" s="42">
        <v>44105</v>
      </c>
    </row>
    <row r="83" spans="1:2" x14ac:dyDescent="0.3">
      <c r="A83" s="36">
        <v>273999.087543895</v>
      </c>
      <c r="B83" s="42">
        <v>44105</v>
      </c>
    </row>
    <row r="84" spans="1:2" x14ac:dyDescent="0.3">
      <c r="A84" s="36">
        <v>1815306.315925865</v>
      </c>
      <c r="B84" s="42">
        <v>44106</v>
      </c>
    </row>
    <row r="85" spans="1:2" x14ac:dyDescent="0.3">
      <c r="A85" s="36">
        <v>2336345.1986237629</v>
      </c>
      <c r="B85" s="42">
        <v>44106</v>
      </c>
    </row>
    <row r="86" spans="1:2" x14ac:dyDescent="0.3">
      <c r="A86" s="36">
        <v>798082.12586428679</v>
      </c>
      <c r="B86" s="42">
        <v>44106</v>
      </c>
    </row>
    <row r="87" spans="1:2" x14ac:dyDescent="0.3">
      <c r="A87" s="36">
        <v>357889.34764885932</v>
      </c>
      <c r="B87" s="42">
        <v>44106</v>
      </c>
    </row>
    <row r="88" spans="1:2" x14ac:dyDescent="0.3">
      <c r="A88" s="36">
        <v>2052684.354896741</v>
      </c>
      <c r="B88" s="42">
        <v>44109</v>
      </c>
    </row>
    <row r="89" spans="1:2" x14ac:dyDescent="0.3">
      <c r="A89" s="36">
        <v>4729815.7497680653</v>
      </c>
      <c r="B89" s="42">
        <v>44109</v>
      </c>
    </row>
    <row r="90" spans="1:2" x14ac:dyDescent="0.3">
      <c r="A90" s="36">
        <v>1601774.4410265076</v>
      </c>
      <c r="B90" s="42">
        <v>44109</v>
      </c>
    </row>
    <row r="91" spans="1:2" x14ac:dyDescent="0.3">
      <c r="A91" s="36">
        <v>770279.59809329279</v>
      </c>
      <c r="B91" s="42">
        <v>44109</v>
      </c>
    </row>
    <row r="92" spans="1:2" x14ac:dyDescent="0.3">
      <c r="A92" s="36">
        <v>888222.89243465068</v>
      </c>
      <c r="B92" s="42">
        <v>44109</v>
      </c>
    </row>
    <row r="93" spans="1:2" x14ac:dyDescent="0.3">
      <c r="A93" s="36">
        <v>1196029.4367033287</v>
      </c>
      <c r="B93" s="42">
        <v>44109</v>
      </c>
    </row>
    <row r="94" spans="1:2" x14ac:dyDescent="0.3">
      <c r="A94" s="36">
        <v>890140.86745017872</v>
      </c>
      <c r="B94" s="42">
        <v>44109</v>
      </c>
    </row>
    <row r="95" spans="1:2" x14ac:dyDescent="0.3">
      <c r="A95" s="36">
        <v>388295.29111230251</v>
      </c>
      <c r="B95" s="42">
        <v>44109</v>
      </c>
    </row>
    <row r="96" spans="1:2" x14ac:dyDescent="0.3">
      <c r="A96" s="36">
        <v>576381.10705325846</v>
      </c>
      <c r="B96" s="42">
        <v>44110</v>
      </c>
    </row>
    <row r="97" spans="1:2" x14ac:dyDescent="0.3">
      <c r="A97" s="36">
        <v>3816556.9415218504</v>
      </c>
      <c r="B97" s="42">
        <v>44109</v>
      </c>
    </row>
    <row r="98" spans="1:2" x14ac:dyDescent="0.3">
      <c r="A98" s="36">
        <v>75480.490220938387</v>
      </c>
      <c r="B98" s="42">
        <v>44112</v>
      </c>
    </row>
    <row r="99" spans="1:2" x14ac:dyDescent="0.3">
      <c r="A99" s="36">
        <v>45111.899422859271</v>
      </c>
      <c r="B99" s="42">
        <v>44112</v>
      </c>
    </row>
    <row r="100" spans="1:2" x14ac:dyDescent="0.3">
      <c r="A100" s="36">
        <v>30283.583303760191</v>
      </c>
      <c r="B100" s="42">
        <v>44112</v>
      </c>
    </row>
    <row r="101" spans="1:2" x14ac:dyDescent="0.3">
      <c r="A101" s="36">
        <v>47113.03248988829</v>
      </c>
      <c r="B101" s="42">
        <v>44112</v>
      </c>
    </row>
    <row r="102" spans="1:2" x14ac:dyDescent="0.3">
      <c r="A102" s="36">
        <v>379923.92725718825</v>
      </c>
      <c r="B102" s="42">
        <v>44113</v>
      </c>
    </row>
    <row r="103" spans="1:2" x14ac:dyDescent="0.3">
      <c r="A103" s="36">
        <v>735936.90336393879</v>
      </c>
      <c r="B103" s="42">
        <v>44113</v>
      </c>
    </row>
    <row r="104" spans="1:2" x14ac:dyDescent="0.3">
      <c r="A104" s="36">
        <v>367026.84885836043</v>
      </c>
      <c r="B104" s="42">
        <v>44113</v>
      </c>
    </row>
    <row r="105" spans="1:2" x14ac:dyDescent="0.3">
      <c r="A105" s="36">
        <v>1662472.60848379</v>
      </c>
      <c r="B105" s="42">
        <v>44117</v>
      </c>
    </row>
    <row r="106" spans="1:2" x14ac:dyDescent="0.3">
      <c r="A106" s="36">
        <v>704340.71296654793</v>
      </c>
      <c r="B106" s="42">
        <v>44117</v>
      </c>
    </row>
    <row r="107" spans="1:2" x14ac:dyDescent="0.3">
      <c r="A107" s="36">
        <v>189965.21010290348</v>
      </c>
      <c r="B107" s="42">
        <v>44117</v>
      </c>
    </row>
    <row r="108" spans="1:2" x14ac:dyDescent="0.3">
      <c r="A108" s="36">
        <v>4521308.5422975179</v>
      </c>
      <c r="B108" s="42">
        <v>44117</v>
      </c>
    </row>
    <row r="109" spans="1:2" x14ac:dyDescent="0.3">
      <c r="A109" s="36">
        <v>4625504.9809909826</v>
      </c>
      <c r="B109" s="42">
        <v>44117</v>
      </c>
    </row>
    <row r="110" spans="1:2" x14ac:dyDescent="0.3">
      <c r="A110" s="36">
        <v>1363296.7485681074</v>
      </c>
      <c r="B110" s="42">
        <v>44117</v>
      </c>
    </row>
    <row r="111" spans="1:2" x14ac:dyDescent="0.3">
      <c r="A111" s="36">
        <v>35380.225919480145</v>
      </c>
      <c r="B111" s="42">
        <v>44117</v>
      </c>
    </row>
    <row r="112" spans="1:2" x14ac:dyDescent="0.3">
      <c r="A112" s="36">
        <v>737354.41745861666</v>
      </c>
      <c r="B112" s="42">
        <v>44118</v>
      </c>
    </row>
    <row r="113" spans="1:2" x14ac:dyDescent="0.3">
      <c r="A113" s="36">
        <v>469592.85819338134</v>
      </c>
      <c r="B113" s="42">
        <v>44118</v>
      </c>
    </row>
    <row r="114" spans="1:2" x14ac:dyDescent="0.3">
      <c r="A114" s="36">
        <v>178354.81074236016</v>
      </c>
      <c r="B114" s="42">
        <v>44118</v>
      </c>
    </row>
    <row r="115" spans="1:2" x14ac:dyDescent="0.3">
      <c r="A115" s="36">
        <v>74970.876240680445</v>
      </c>
      <c r="B115" s="42">
        <v>44118</v>
      </c>
    </row>
    <row r="116" spans="1:2" x14ac:dyDescent="0.3">
      <c r="A116" s="36">
        <v>1217723.3584655868</v>
      </c>
      <c r="B116" s="42">
        <v>44145</v>
      </c>
    </row>
    <row r="117" spans="1:2" x14ac:dyDescent="0.3">
      <c r="A117" s="36">
        <v>1250461.5014363525</v>
      </c>
      <c r="B117" s="42">
        <v>44145</v>
      </c>
    </row>
    <row r="118" spans="1:2" x14ac:dyDescent="0.3">
      <c r="A118" s="36">
        <v>425932.21639331098</v>
      </c>
      <c r="B118" s="42">
        <v>44145</v>
      </c>
    </row>
    <row r="119" spans="1:2" x14ac:dyDescent="0.3">
      <c r="A119" s="36">
        <v>203180.96082839265</v>
      </c>
      <c r="B119" s="42">
        <v>44145</v>
      </c>
    </row>
    <row r="120" spans="1:2" x14ac:dyDescent="0.3">
      <c r="A120" s="36">
        <v>992698.05129396741</v>
      </c>
      <c r="B120" s="42">
        <v>44146</v>
      </c>
    </row>
    <row r="121" spans="1:2" x14ac:dyDescent="0.3">
      <c r="A121" s="36">
        <v>1243169.1228360059</v>
      </c>
      <c r="B121" s="42">
        <v>44146</v>
      </c>
    </row>
    <row r="122" spans="1:2" x14ac:dyDescent="0.3">
      <c r="A122" s="36">
        <v>431927.46795294672</v>
      </c>
      <c r="B122" s="42">
        <v>44146</v>
      </c>
    </row>
    <row r="123" spans="1:2" x14ac:dyDescent="0.3">
      <c r="A123" s="36">
        <v>192267.24757035542</v>
      </c>
      <c r="B123" s="42">
        <v>44146</v>
      </c>
    </row>
    <row r="124" spans="1:2" x14ac:dyDescent="0.3">
      <c r="A124" s="36">
        <v>1008737.6045339538</v>
      </c>
      <c r="B124" s="42">
        <v>44147</v>
      </c>
    </row>
    <row r="125" spans="1:2" x14ac:dyDescent="0.3">
      <c r="A125" s="36">
        <v>801363.0862514883</v>
      </c>
      <c r="B125" s="42">
        <v>44147</v>
      </c>
    </row>
    <row r="126" spans="1:2" x14ac:dyDescent="0.3">
      <c r="A126" s="36">
        <v>290148.12317078526</v>
      </c>
      <c r="B126" s="42">
        <v>44147</v>
      </c>
    </row>
    <row r="127" spans="1:2" x14ac:dyDescent="0.3">
      <c r="A127" s="36">
        <v>145228.32515488131</v>
      </c>
      <c r="B127" s="42">
        <v>44147</v>
      </c>
    </row>
    <row r="128" spans="1:2" x14ac:dyDescent="0.3">
      <c r="A128" s="36">
        <v>470778.29503739666</v>
      </c>
      <c r="B128" s="42">
        <v>44148</v>
      </c>
    </row>
    <row r="129" spans="1:2" x14ac:dyDescent="0.3">
      <c r="A129" s="36">
        <v>264709.51840692532</v>
      </c>
      <c r="B129" s="42">
        <v>44148</v>
      </c>
    </row>
    <row r="130" spans="1:2" x14ac:dyDescent="0.3">
      <c r="A130" s="36">
        <v>108651.2049630782</v>
      </c>
      <c r="B130" s="42">
        <v>44148</v>
      </c>
    </row>
    <row r="131" spans="1:2" x14ac:dyDescent="0.3">
      <c r="A131" s="36">
        <v>41915.133076530306</v>
      </c>
      <c r="B131" s="42">
        <v>44148</v>
      </c>
    </row>
    <row r="132" spans="1:2" x14ac:dyDescent="0.3">
      <c r="A132" s="36">
        <v>187434.76459822792</v>
      </c>
      <c r="B132" s="42">
        <v>44151</v>
      </c>
    </row>
    <row r="133" spans="1:2" x14ac:dyDescent="0.3">
      <c r="A133" s="36">
        <v>1081260.6269358308</v>
      </c>
      <c r="B133" s="42">
        <v>44151</v>
      </c>
    </row>
    <row r="134" spans="1:2" x14ac:dyDescent="0.3">
      <c r="A134" s="36">
        <v>612223.13125611865</v>
      </c>
      <c r="B134" s="42">
        <v>44151</v>
      </c>
    </row>
    <row r="135" spans="1:2" x14ac:dyDescent="0.3">
      <c r="A135" s="36">
        <v>938594.86829665466</v>
      </c>
      <c r="B135" s="42">
        <v>44118</v>
      </c>
    </row>
    <row r="136" spans="1:2" x14ac:dyDescent="0.3">
      <c r="A136" s="36">
        <v>11139.181205193538</v>
      </c>
      <c r="B136" s="42">
        <v>44140</v>
      </c>
    </row>
    <row r="137" spans="1:2" x14ac:dyDescent="0.3">
      <c r="A137" s="36">
        <v>3708316.5853182403</v>
      </c>
      <c r="B137" s="42">
        <v>44139</v>
      </c>
    </row>
    <row r="138" spans="1:2" x14ac:dyDescent="0.3">
      <c r="A138" s="36">
        <v>499674.08627877454</v>
      </c>
      <c r="B138" s="42">
        <v>44119</v>
      </c>
    </row>
    <row r="139" spans="1:2" x14ac:dyDescent="0.3">
      <c r="A139" s="36">
        <v>92075.324008227428</v>
      </c>
      <c r="B139" s="42">
        <v>44140</v>
      </c>
    </row>
    <row r="140" spans="1:2" x14ac:dyDescent="0.3">
      <c r="A140" s="36">
        <v>163339.62925839319</v>
      </c>
      <c r="B140" s="42">
        <v>44139</v>
      </c>
    </row>
    <row r="141" spans="1:2" x14ac:dyDescent="0.3">
      <c r="A141" s="36">
        <v>321946.05677399965</v>
      </c>
      <c r="B141" s="42">
        <v>44138</v>
      </c>
    </row>
    <row r="142" spans="1:2" x14ac:dyDescent="0.3">
      <c r="A142" s="36">
        <v>21687.076131847272</v>
      </c>
      <c r="B142" s="42">
        <v>44119</v>
      </c>
    </row>
    <row r="143" spans="1:2" x14ac:dyDescent="0.3">
      <c r="A143" s="36">
        <v>42587.532115312344</v>
      </c>
      <c r="B143" s="42">
        <v>44118</v>
      </c>
    </row>
    <row r="144" spans="1:2" x14ac:dyDescent="0.3">
      <c r="A144" s="36">
        <v>37020.722509411804</v>
      </c>
      <c r="B144" s="42">
        <v>44117</v>
      </c>
    </row>
    <row r="145" spans="1:2" x14ac:dyDescent="0.3">
      <c r="A145" s="36">
        <v>152279.95461323968</v>
      </c>
      <c r="B145" s="42">
        <v>44140</v>
      </c>
    </row>
    <row r="146" spans="1:2" x14ac:dyDescent="0.3">
      <c r="A146" s="36">
        <v>252683.04749292941</v>
      </c>
      <c r="B146" s="42">
        <v>44139</v>
      </c>
    </row>
    <row r="147" spans="1:2" x14ac:dyDescent="0.3">
      <c r="A147" s="36">
        <v>484009.97168571712</v>
      </c>
      <c r="B147" s="42">
        <v>44138</v>
      </c>
    </row>
    <row r="148" spans="1:2" x14ac:dyDescent="0.3">
      <c r="A148" s="36">
        <v>36171.999066906777</v>
      </c>
      <c r="B148" s="42">
        <v>44119</v>
      </c>
    </row>
    <row r="149" spans="1:2" x14ac:dyDescent="0.3">
      <c r="A149" s="36">
        <v>81665.164492572847</v>
      </c>
      <c r="B149" s="42">
        <v>44118</v>
      </c>
    </row>
    <row r="150" spans="1:2" x14ac:dyDescent="0.3">
      <c r="A150" s="36">
        <v>612544.84238859278</v>
      </c>
      <c r="B150" s="42">
        <v>44140</v>
      </c>
    </row>
    <row r="151" spans="1:2" x14ac:dyDescent="0.3">
      <c r="A151" s="36">
        <v>1883225.3580910247</v>
      </c>
      <c r="B151" s="42">
        <v>44139</v>
      </c>
    </row>
    <row r="152" spans="1:2" x14ac:dyDescent="0.3">
      <c r="A152" s="36">
        <v>210975.60931770658</v>
      </c>
      <c r="B152" s="42">
        <v>44119</v>
      </c>
    </row>
    <row r="153" spans="1:2" x14ac:dyDescent="0.3">
      <c r="A153" s="36">
        <v>491100.20378193579</v>
      </c>
      <c r="B153" s="42">
        <v>44118</v>
      </c>
    </row>
    <row r="154" spans="1:2" x14ac:dyDescent="0.3">
      <c r="A154" s="36">
        <v>179675.10518335397</v>
      </c>
      <c r="B154" s="42">
        <v>44140</v>
      </c>
    </row>
    <row r="155" spans="1:2" x14ac:dyDescent="0.3">
      <c r="A155" s="36">
        <v>246101.08206902337</v>
      </c>
      <c r="B155" s="42">
        <v>44139</v>
      </c>
    </row>
    <row r="156" spans="1:2" x14ac:dyDescent="0.3">
      <c r="A156" s="36">
        <v>22981.217344595909</v>
      </c>
      <c r="B156" s="42">
        <v>44119</v>
      </c>
    </row>
    <row r="157" spans="1:2" x14ac:dyDescent="0.3">
      <c r="A157" s="36">
        <v>70237.167952478616</v>
      </c>
      <c r="B157" s="42">
        <v>44118</v>
      </c>
    </row>
    <row r="158" spans="1:2" x14ac:dyDescent="0.3">
      <c r="A158" s="36">
        <v>3762421.1438132711</v>
      </c>
      <c r="B158" s="42">
        <v>44146</v>
      </c>
    </row>
    <row r="159" spans="1:2" x14ac:dyDescent="0.3">
      <c r="A159" s="36">
        <v>6265095.59279681</v>
      </c>
      <c r="B159" s="42">
        <v>44120</v>
      </c>
    </row>
    <row r="160" spans="1:2" x14ac:dyDescent="0.3">
      <c r="A160" s="36">
        <v>178764.62470778258</v>
      </c>
      <c r="B160" s="42">
        <v>44146</v>
      </c>
    </row>
    <row r="161" spans="1:2" x14ac:dyDescent="0.3">
      <c r="A161" s="36">
        <v>180747.99281802689</v>
      </c>
      <c r="B161" s="42">
        <v>44145</v>
      </c>
    </row>
    <row r="162" spans="1:2" x14ac:dyDescent="0.3">
      <c r="A162" s="36">
        <v>298635.57787272707</v>
      </c>
      <c r="B162" s="42">
        <v>44120</v>
      </c>
    </row>
    <row r="163" spans="1:2" x14ac:dyDescent="0.3">
      <c r="A163" s="36">
        <v>274530.68709388893</v>
      </c>
      <c r="B163" s="42">
        <v>44119</v>
      </c>
    </row>
    <row r="164" spans="1:2" x14ac:dyDescent="0.3">
      <c r="A164" s="36">
        <v>255394.41842794907</v>
      </c>
      <c r="B164" s="42">
        <v>44146</v>
      </c>
    </row>
    <row r="165" spans="1:2" x14ac:dyDescent="0.3">
      <c r="A165" s="36">
        <v>460962.53588478168</v>
      </c>
      <c r="B165" s="42">
        <v>44120</v>
      </c>
    </row>
    <row r="166" spans="1:2" x14ac:dyDescent="0.3">
      <c r="A166" s="36">
        <v>492228.01747795631</v>
      </c>
      <c r="B166" s="42">
        <v>44119</v>
      </c>
    </row>
    <row r="167" spans="1:2" x14ac:dyDescent="0.3">
      <c r="A167" s="36">
        <v>15636.91484841648</v>
      </c>
      <c r="B167" s="42">
        <v>44113</v>
      </c>
    </row>
    <row r="168" spans="1:2" x14ac:dyDescent="0.3">
      <c r="A168" s="36">
        <v>1713364.5920416915</v>
      </c>
      <c r="B168" s="42">
        <v>44146</v>
      </c>
    </row>
    <row r="169" spans="1:2" x14ac:dyDescent="0.3">
      <c r="A169" s="36">
        <v>3090539.4543968062</v>
      </c>
      <c r="B169" s="42">
        <v>44120</v>
      </c>
    </row>
    <row r="170" spans="1:2" x14ac:dyDescent="0.3">
      <c r="A170" s="36">
        <v>1463443.6972581532</v>
      </c>
      <c r="B170" s="42">
        <v>44119</v>
      </c>
    </row>
    <row r="171" spans="1:2" x14ac:dyDescent="0.3">
      <c r="A171" s="36">
        <v>252383.55714745505</v>
      </c>
      <c r="B171" s="42">
        <v>44146</v>
      </c>
    </row>
    <row r="172" spans="1:2" x14ac:dyDescent="0.3">
      <c r="A172" s="36">
        <v>453701.38256652479</v>
      </c>
      <c r="B172" s="42">
        <v>44120</v>
      </c>
    </row>
    <row r="173" spans="1:2" x14ac:dyDescent="0.3">
      <c r="A173" s="36">
        <v>308567.26714706217</v>
      </c>
      <c r="B173" s="42">
        <v>44119</v>
      </c>
    </row>
    <row r="174" spans="1:2" x14ac:dyDescent="0.3">
      <c r="A174" s="36">
        <v>15169.489810791474</v>
      </c>
      <c r="B174" s="42">
        <v>44118</v>
      </c>
    </row>
    <row r="175" spans="1:2" x14ac:dyDescent="0.3">
      <c r="A175" s="36">
        <v>4092356.1957866116</v>
      </c>
      <c r="B175" s="42">
        <v>44159</v>
      </c>
    </row>
    <row r="176" spans="1:2" x14ac:dyDescent="0.3">
      <c r="A176" s="36">
        <v>2212896.6387563134</v>
      </c>
      <c r="B176" s="42">
        <v>44158</v>
      </c>
    </row>
    <row r="177" spans="1:2" x14ac:dyDescent="0.3">
      <c r="A177" s="36">
        <v>205091.59889441627</v>
      </c>
      <c r="B177" s="42">
        <v>44159</v>
      </c>
    </row>
    <row r="178" spans="1:2" x14ac:dyDescent="0.3">
      <c r="A178" s="36">
        <v>69411.648411567643</v>
      </c>
      <c r="B178" s="42">
        <v>44158</v>
      </c>
    </row>
    <row r="179" spans="1:2" x14ac:dyDescent="0.3">
      <c r="A179" s="36">
        <v>255055.75413464944</v>
      </c>
      <c r="B179" s="42">
        <v>44159</v>
      </c>
    </row>
    <row r="180" spans="1:2" x14ac:dyDescent="0.3">
      <c r="A180" s="36">
        <v>1896821.9173790361</v>
      </c>
      <c r="B180" s="42">
        <v>44159</v>
      </c>
    </row>
    <row r="181" spans="1:2" x14ac:dyDescent="0.3">
      <c r="A181" s="36">
        <v>243238.58618377426</v>
      </c>
      <c r="B181" s="42">
        <v>44159</v>
      </c>
    </row>
    <row r="182" spans="1:2" x14ac:dyDescent="0.3">
      <c r="A182" s="36">
        <v>4038241.5580600128</v>
      </c>
      <c r="B182" s="42">
        <v>44158</v>
      </c>
    </row>
    <row r="183" spans="1:2" x14ac:dyDescent="0.3">
      <c r="A183" s="36">
        <v>1061539.1296835132</v>
      </c>
      <c r="B183" s="42">
        <v>44158</v>
      </c>
    </row>
    <row r="184" spans="1:2" x14ac:dyDescent="0.3">
      <c r="A184" s="36">
        <v>1543418.7749993261</v>
      </c>
      <c r="B184" s="42">
        <v>44159</v>
      </c>
    </row>
    <row r="185" spans="1:2" x14ac:dyDescent="0.3">
      <c r="A185" s="36">
        <v>1322250.2273020148</v>
      </c>
      <c r="B185" s="42">
        <v>44159</v>
      </c>
    </row>
    <row r="186" spans="1:2" x14ac:dyDescent="0.3">
      <c r="A186" s="36">
        <v>600087.36951357347</v>
      </c>
      <c r="B186" s="42">
        <v>44159</v>
      </c>
    </row>
    <row r="187" spans="1:2" x14ac:dyDescent="0.3">
      <c r="A187" s="36">
        <v>212419.96230909653</v>
      </c>
      <c r="B187" s="42">
        <v>44159</v>
      </c>
    </row>
    <row r="188" spans="1:2" x14ac:dyDescent="0.3">
      <c r="A188" s="36">
        <v>1113972.6467968898</v>
      </c>
      <c r="B188" s="42">
        <v>44160</v>
      </c>
    </row>
    <row r="189" spans="1:2" x14ac:dyDescent="0.3">
      <c r="A189" s="36">
        <v>1407654.1467109411</v>
      </c>
      <c r="B189" s="42">
        <v>44160</v>
      </c>
    </row>
    <row r="190" spans="1:2" x14ac:dyDescent="0.3">
      <c r="A190" s="36">
        <v>514346.208297148</v>
      </c>
      <c r="B190" s="42">
        <v>44160</v>
      </c>
    </row>
    <row r="191" spans="1:2" x14ac:dyDescent="0.3">
      <c r="A191" s="36">
        <v>216366.98265372583</v>
      </c>
      <c r="B191" s="42">
        <v>44160</v>
      </c>
    </row>
    <row r="192" spans="1:2" x14ac:dyDescent="0.3">
      <c r="A192" s="36">
        <v>1432757.9583859316</v>
      </c>
      <c r="B192" s="42">
        <v>44161</v>
      </c>
    </row>
    <row r="193" spans="1:2" x14ac:dyDescent="0.3">
      <c r="A193" s="36">
        <v>1921709.590709656</v>
      </c>
      <c r="B193" s="42">
        <v>44161</v>
      </c>
    </row>
    <row r="194" spans="1:2" x14ac:dyDescent="0.3">
      <c r="A194" s="36">
        <v>664103.63644237188</v>
      </c>
      <c r="B194" s="42">
        <v>44161</v>
      </c>
    </row>
    <row r="195" spans="1:2" x14ac:dyDescent="0.3">
      <c r="A195" s="36">
        <v>243726.90406341234</v>
      </c>
      <c r="B195" s="42">
        <v>44161</v>
      </c>
    </row>
    <row r="196" spans="1:2" x14ac:dyDescent="0.3">
      <c r="A196" s="36">
        <v>1312806.5900323433</v>
      </c>
      <c r="B196" s="42">
        <v>44162</v>
      </c>
    </row>
    <row r="197" spans="1:2" x14ac:dyDescent="0.3">
      <c r="A197" s="36">
        <v>1584197.0931065434</v>
      </c>
      <c r="B197" s="42">
        <v>44162</v>
      </c>
    </row>
    <row r="198" spans="1:2" x14ac:dyDescent="0.3">
      <c r="A198" s="36">
        <v>529290.02367291925</v>
      </c>
      <c r="B198" s="42">
        <v>44162</v>
      </c>
    </row>
    <row r="199" spans="1:2" x14ac:dyDescent="0.3">
      <c r="A199" s="36">
        <v>231522.8678521291</v>
      </c>
      <c r="B199" s="42">
        <v>44162</v>
      </c>
    </row>
    <row r="200" spans="1:2" x14ac:dyDescent="0.3">
      <c r="A200" s="36">
        <v>3375183.1931207152</v>
      </c>
      <c r="B200" s="42">
        <v>44130</v>
      </c>
    </row>
    <row r="201" spans="1:2" x14ac:dyDescent="0.3">
      <c r="A201" s="36">
        <v>3158041.7452864773</v>
      </c>
      <c r="B201" s="42">
        <v>44130</v>
      </c>
    </row>
    <row r="202" spans="1:2" x14ac:dyDescent="0.3">
      <c r="A202" s="36">
        <v>13026.433028254047</v>
      </c>
      <c r="B202" s="42">
        <v>44130</v>
      </c>
    </row>
    <row r="203" spans="1:2" x14ac:dyDescent="0.3">
      <c r="A203" s="36">
        <v>660986.98608094943</v>
      </c>
      <c r="B203" s="42">
        <v>44130</v>
      </c>
    </row>
    <row r="204" spans="1:2" x14ac:dyDescent="0.3">
      <c r="A204" s="36">
        <v>2334921.8366102972</v>
      </c>
      <c r="B204" s="42">
        <v>44151</v>
      </c>
    </row>
    <row r="205" spans="1:2" x14ac:dyDescent="0.3">
      <c r="A205" s="36">
        <v>3712394.1014322843</v>
      </c>
      <c r="B205" s="42">
        <v>44151</v>
      </c>
    </row>
    <row r="206" spans="1:2" x14ac:dyDescent="0.3">
      <c r="A206" s="36">
        <v>1261650.9736708482</v>
      </c>
      <c r="B206" s="42">
        <v>44151</v>
      </c>
    </row>
    <row r="207" spans="1:2" x14ac:dyDescent="0.3">
      <c r="A207" s="36">
        <v>582563.61843004776</v>
      </c>
      <c r="B207" s="42">
        <v>44151</v>
      </c>
    </row>
    <row r="208" spans="1:2" x14ac:dyDescent="0.3">
      <c r="A208" s="36">
        <v>1087816.5094034465</v>
      </c>
      <c r="B208" s="42">
        <v>44152</v>
      </c>
    </row>
    <row r="209" spans="1:2" x14ac:dyDescent="0.3">
      <c r="A209" s="36">
        <v>1295991.6130416912</v>
      </c>
      <c r="B209" s="42">
        <v>44152</v>
      </c>
    </row>
    <row r="210" spans="1:2" x14ac:dyDescent="0.3">
      <c r="A210" s="36">
        <v>420315.55189740896</v>
      </c>
      <c r="B210" s="42">
        <v>44152</v>
      </c>
    </row>
    <row r="211" spans="1:2" x14ac:dyDescent="0.3">
      <c r="A211" s="36">
        <v>190215.25913531223</v>
      </c>
      <c r="B211" s="42">
        <v>44152</v>
      </c>
    </row>
    <row r="212" spans="1:2" x14ac:dyDescent="0.3">
      <c r="A212" s="36">
        <v>949522.43416556995</v>
      </c>
      <c r="B212" s="42">
        <v>44153</v>
      </c>
    </row>
    <row r="213" spans="1:2" x14ac:dyDescent="0.3">
      <c r="A213" s="36">
        <v>1301669.6830020125</v>
      </c>
      <c r="B213" s="42">
        <v>44153</v>
      </c>
    </row>
    <row r="214" spans="1:2" x14ac:dyDescent="0.3">
      <c r="A214" s="36">
        <v>414930.30244731216</v>
      </c>
      <c r="B214" s="42">
        <v>44153</v>
      </c>
    </row>
    <row r="215" spans="1:2" x14ac:dyDescent="0.3">
      <c r="A215" s="36">
        <v>206651.03594615203</v>
      </c>
      <c r="B215" s="42">
        <v>44153</v>
      </c>
    </row>
    <row r="216" spans="1:2" x14ac:dyDescent="0.3">
      <c r="A216" s="36">
        <v>923953.42384688382</v>
      </c>
      <c r="B216" s="42">
        <v>44119</v>
      </c>
    </row>
    <row r="217" spans="1:2" x14ac:dyDescent="0.3">
      <c r="A217" s="36">
        <v>1551730.8630437702</v>
      </c>
      <c r="B217" s="42">
        <v>44119</v>
      </c>
    </row>
    <row r="218" spans="1:2" x14ac:dyDescent="0.3">
      <c r="A218" s="36">
        <v>518242.4171622679</v>
      </c>
      <c r="B218" s="42">
        <v>44119</v>
      </c>
    </row>
    <row r="219" spans="1:2" x14ac:dyDescent="0.3">
      <c r="A219" s="36">
        <v>256568.88161407239</v>
      </c>
      <c r="B219" s="42">
        <v>44119</v>
      </c>
    </row>
    <row r="220" spans="1:2" x14ac:dyDescent="0.3">
      <c r="A220" s="36">
        <v>1975749.0266395686</v>
      </c>
      <c r="B220" s="42">
        <v>44120</v>
      </c>
    </row>
    <row r="221" spans="1:2" x14ac:dyDescent="0.3">
      <c r="A221" s="36">
        <v>2407557.928606173</v>
      </c>
      <c r="B221" s="42">
        <v>44120</v>
      </c>
    </row>
    <row r="222" spans="1:2" x14ac:dyDescent="0.3">
      <c r="A222" s="36">
        <v>776057.08740671142</v>
      </c>
      <c r="B222" s="42">
        <v>44120</v>
      </c>
    </row>
    <row r="223" spans="1:2" x14ac:dyDescent="0.3">
      <c r="A223" s="36">
        <v>356703.22429111932</v>
      </c>
      <c r="B223" s="42">
        <v>44120</v>
      </c>
    </row>
    <row r="224" spans="1:2" x14ac:dyDescent="0.3">
      <c r="A224" s="36">
        <v>5270980.6316764839</v>
      </c>
      <c r="B224" s="42">
        <v>44123</v>
      </c>
    </row>
    <row r="225" spans="1:2" x14ac:dyDescent="0.3">
      <c r="A225" s="36">
        <v>7175505.9555953797</v>
      </c>
      <c r="B225" s="42">
        <v>44123</v>
      </c>
    </row>
    <row r="226" spans="1:2" x14ac:dyDescent="0.3">
      <c r="A226" s="36">
        <v>2353082.2859892789</v>
      </c>
      <c r="B226" s="42">
        <v>44123</v>
      </c>
    </row>
    <row r="227" spans="1:2" x14ac:dyDescent="0.3">
      <c r="A227" s="36">
        <v>1156993.2089000568</v>
      </c>
      <c r="B227" s="42">
        <v>44123</v>
      </c>
    </row>
    <row r="228" spans="1:2" x14ac:dyDescent="0.3">
      <c r="A228" s="36">
        <v>1959069.8024648724</v>
      </c>
      <c r="B228" s="42">
        <v>44124</v>
      </c>
    </row>
    <row r="229" spans="1:2" x14ac:dyDescent="0.3">
      <c r="A229" s="36">
        <v>1576714.1524027747</v>
      </c>
      <c r="B229" s="42">
        <v>44124</v>
      </c>
    </row>
    <row r="230" spans="1:2" x14ac:dyDescent="0.3">
      <c r="A230" s="36">
        <v>563243.25672510604</v>
      </c>
      <c r="B230" s="42">
        <v>44124</v>
      </c>
    </row>
    <row r="231" spans="1:2" x14ac:dyDescent="0.3">
      <c r="A231" s="36">
        <v>260574.07959484888</v>
      </c>
      <c r="B231" s="42">
        <v>44124</v>
      </c>
    </row>
    <row r="232" spans="1:2" x14ac:dyDescent="0.3">
      <c r="A232" s="36">
        <v>253259.06745992205</v>
      </c>
      <c r="B232" s="42">
        <v>44125</v>
      </c>
    </row>
    <row r="233" spans="1:2" x14ac:dyDescent="0.3">
      <c r="A233" s="36">
        <v>920837.51632409357</v>
      </c>
      <c r="B233" s="42">
        <v>44125</v>
      </c>
    </row>
    <row r="234" spans="1:2" x14ac:dyDescent="0.3">
      <c r="A234" s="36">
        <v>332987.7190931958</v>
      </c>
      <c r="B234" s="42">
        <v>44125</v>
      </c>
    </row>
    <row r="235" spans="1:2" x14ac:dyDescent="0.3">
      <c r="A235" s="36">
        <v>150613.42833228828</v>
      </c>
      <c r="B235" s="42">
        <v>44125</v>
      </c>
    </row>
    <row r="236" spans="1:2" x14ac:dyDescent="0.3">
      <c r="A236" s="36">
        <v>341087.10368992563</v>
      </c>
      <c r="B236" s="42">
        <v>44126</v>
      </c>
    </row>
    <row r="237" spans="1:2" x14ac:dyDescent="0.3">
      <c r="A237" s="36">
        <v>811873.94344851223</v>
      </c>
      <c r="B237" s="42">
        <v>44126</v>
      </c>
    </row>
    <row r="238" spans="1:2" x14ac:dyDescent="0.3">
      <c r="A238" s="36">
        <v>295946.24685031228</v>
      </c>
      <c r="B238" s="42">
        <v>44126</v>
      </c>
    </row>
    <row r="239" spans="1:2" x14ac:dyDescent="0.3">
      <c r="A239" s="36">
        <v>133043.5901820118</v>
      </c>
      <c r="B239" s="42">
        <v>44126</v>
      </c>
    </row>
    <row r="240" spans="1:2" x14ac:dyDescent="0.3">
      <c r="A240" s="36">
        <v>1674232.5297244391</v>
      </c>
      <c r="B240" s="42">
        <v>44127</v>
      </c>
    </row>
    <row r="241" spans="1:2" x14ac:dyDescent="0.3">
      <c r="A241" s="36">
        <v>2277840.5912233684</v>
      </c>
      <c r="B241" s="42">
        <v>44127</v>
      </c>
    </row>
    <row r="242" spans="1:2" x14ac:dyDescent="0.3">
      <c r="A242" s="36">
        <v>746059.79524520063</v>
      </c>
      <c r="B242" s="42">
        <v>44127</v>
      </c>
    </row>
    <row r="243" spans="1:2" x14ac:dyDescent="0.3">
      <c r="A243" s="36">
        <v>337798.62382770784</v>
      </c>
      <c r="B243" s="42">
        <v>44127</v>
      </c>
    </row>
    <row r="244" spans="1:2" x14ac:dyDescent="0.3">
      <c r="A244" s="36">
        <v>982812.27967485727</v>
      </c>
      <c r="B244" s="42">
        <v>44130</v>
      </c>
    </row>
    <row r="245" spans="1:2" x14ac:dyDescent="0.3">
      <c r="A245" s="36">
        <v>3793355.1689683106</v>
      </c>
      <c r="B245" s="42">
        <v>44130</v>
      </c>
    </row>
    <row r="246" spans="1:2" x14ac:dyDescent="0.3">
      <c r="A246" s="36">
        <v>2374893.6436549304</v>
      </c>
      <c r="B246" s="42">
        <v>44130</v>
      </c>
    </row>
    <row r="247" spans="1:2" x14ac:dyDescent="0.3">
      <c r="A247" s="36">
        <v>412587.19606593443</v>
      </c>
      <c r="B247" s="42">
        <v>44130</v>
      </c>
    </row>
    <row r="248" spans="1:2" x14ac:dyDescent="0.3">
      <c r="A248" s="36">
        <v>1950619.8131475241</v>
      </c>
      <c r="B248" s="42">
        <v>44131</v>
      </c>
    </row>
    <row r="249" spans="1:2" x14ac:dyDescent="0.3">
      <c r="A249" s="36">
        <v>1729704.5439939031</v>
      </c>
      <c r="B249" s="42">
        <v>44131</v>
      </c>
    </row>
    <row r="250" spans="1:2" x14ac:dyDescent="0.3">
      <c r="A250" s="36">
        <v>632545.14034510648</v>
      </c>
      <c r="B250" s="42">
        <v>44131</v>
      </c>
    </row>
    <row r="251" spans="1:2" x14ac:dyDescent="0.3">
      <c r="A251" s="36">
        <v>276313.6424095041</v>
      </c>
      <c r="B251" s="42">
        <v>44131</v>
      </c>
    </row>
    <row r="252" spans="1:2" x14ac:dyDescent="0.3">
      <c r="A252" s="36">
        <v>1838147.2456788025</v>
      </c>
      <c r="B252" s="42">
        <v>44132</v>
      </c>
    </row>
    <row r="253" spans="1:2" x14ac:dyDescent="0.3">
      <c r="A253" s="36">
        <v>608531.42422629218</v>
      </c>
      <c r="B253" s="42">
        <v>44132</v>
      </c>
    </row>
    <row r="254" spans="1:2" x14ac:dyDescent="0.3">
      <c r="A254" s="36">
        <v>430442.67164027778</v>
      </c>
      <c r="B254" s="42">
        <v>44132</v>
      </c>
    </row>
    <row r="255" spans="1:2" x14ac:dyDescent="0.3">
      <c r="A255" s="36">
        <v>125476.49032418821</v>
      </c>
      <c r="B255" s="42">
        <v>44132</v>
      </c>
    </row>
    <row r="256" spans="1:2" x14ac:dyDescent="0.3">
      <c r="A256" s="36">
        <v>327707.59019215271</v>
      </c>
      <c r="B256" s="42">
        <v>44133</v>
      </c>
    </row>
    <row r="257" spans="1:2" x14ac:dyDescent="0.3">
      <c r="A257" s="36">
        <v>996086.9967849846</v>
      </c>
      <c r="B257" s="42">
        <v>44133</v>
      </c>
    </row>
    <row r="258" spans="1:2" x14ac:dyDescent="0.3">
      <c r="A258" s="36">
        <v>374480.93697904702</v>
      </c>
      <c r="B258" s="42">
        <v>44133</v>
      </c>
    </row>
    <row r="259" spans="1:2" x14ac:dyDescent="0.3">
      <c r="A259" s="36">
        <v>125776.53787082253</v>
      </c>
      <c r="B259" s="42">
        <v>44133</v>
      </c>
    </row>
    <row r="260" spans="1:2" x14ac:dyDescent="0.3">
      <c r="A260" s="36">
        <v>2993153.7959349267</v>
      </c>
      <c r="B260" s="42">
        <v>44148</v>
      </c>
    </row>
    <row r="261" spans="1:2" x14ac:dyDescent="0.3">
      <c r="A261" s="36">
        <v>3314549.5044361716</v>
      </c>
      <c r="B261" s="42">
        <v>44147</v>
      </c>
    </row>
    <row r="262" spans="1:2" x14ac:dyDescent="0.3">
      <c r="A262" s="36">
        <v>2497670.4585073465</v>
      </c>
      <c r="B262" s="42">
        <v>44146</v>
      </c>
    </row>
    <row r="263" spans="1:2" x14ac:dyDescent="0.3">
      <c r="A263" s="36">
        <v>3096308.2703144341</v>
      </c>
      <c r="B263" s="42">
        <v>44145</v>
      </c>
    </row>
    <row r="264" spans="1:2" x14ac:dyDescent="0.3">
      <c r="A264" s="36">
        <v>7015463.8747571269</v>
      </c>
      <c r="B264" s="42">
        <v>44144</v>
      </c>
    </row>
    <row r="265" spans="1:2" x14ac:dyDescent="0.3">
      <c r="A265" s="36">
        <v>123360.28293708673</v>
      </c>
      <c r="B265" s="42">
        <v>44148</v>
      </c>
    </row>
    <row r="266" spans="1:2" x14ac:dyDescent="0.3">
      <c r="A266" s="36">
        <v>110954.45247160461</v>
      </c>
      <c r="B266" s="42">
        <v>44145</v>
      </c>
    </row>
    <row r="267" spans="1:2" x14ac:dyDescent="0.3">
      <c r="A267" s="36">
        <v>128854.31382222621</v>
      </c>
      <c r="B267" s="42">
        <v>44147</v>
      </c>
    </row>
    <row r="268" spans="1:2" x14ac:dyDescent="0.3">
      <c r="A268" s="36">
        <v>123601.67969522481</v>
      </c>
      <c r="B268" s="42">
        <v>44146</v>
      </c>
    </row>
    <row r="269" spans="1:2" x14ac:dyDescent="0.3">
      <c r="A269" s="36">
        <v>182001.20158333646</v>
      </c>
      <c r="B269" s="42">
        <v>44148</v>
      </c>
    </row>
    <row r="270" spans="1:2" x14ac:dyDescent="0.3">
      <c r="A270" s="36">
        <v>167224.99938914491</v>
      </c>
      <c r="B270" s="42">
        <v>44145</v>
      </c>
    </row>
    <row r="271" spans="1:2" x14ac:dyDescent="0.3">
      <c r="A271" s="36">
        <v>168130.74358202319</v>
      </c>
      <c r="B271" s="42">
        <v>44147</v>
      </c>
    </row>
    <row r="272" spans="1:2" x14ac:dyDescent="0.3">
      <c r="A272" s="36">
        <v>150829.27324163195</v>
      </c>
      <c r="B272" s="42">
        <v>44146</v>
      </c>
    </row>
    <row r="273" spans="1:2" x14ac:dyDescent="0.3">
      <c r="A273" s="36">
        <v>1112585.3260155784</v>
      </c>
      <c r="B273" s="42">
        <v>44148</v>
      </c>
    </row>
    <row r="274" spans="1:2" x14ac:dyDescent="0.3">
      <c r="A274" s="36">
        <v>1111878.8249094605</v>
      </c>
      <c r="B274" s="42">
        <v>44147</v>
      </c>
    </row>
    <row r="275" spans="1:2" x14ac:dyDescent="0.3">
      <c r="A275" s="36">
        <v>888096.15439024579</v>
      </c>
      <c r="B275" s="42">
        <v>44146</v>
      </c>
    </row>
    <row r="276" spans="1:2" x14ac:dyDescent="0.3">
      <c r="A276" s="36">
        <v>1096377.2199202375</v>
      </c>
      <c r="B276" s="42">
        <v>44145</v>
      </c>
    </row>
    <row r="277" spans="1:2" x14ac:dyDescent="0.3">
      <c r="A277" s="36">
        <v>162417.04288352741</v>
      </c>
      <c r="B277" s="42">
        <v>44148</v>
      </c>
    </row>
    <row r="278" spans="1:2" x14ac:dyDescent="0.3">
      <c r="A278" s="36">
        <v>179202.48930795729</v>
      </c>
      <c r="B278" s="42">
        <v>44145</v>
      </c>
    </row>
    <row r="279" spans="1:2" x14ac:dyDescent="0.3">
      <c r="A279" s="36">
        <v>178835.76567060981</v>
      </c>
      <c r="B279" s="42">
        <v>44147</v>
      </c>
    </row>
    <row r="280" spans="1:2" x14ac:dyDescent="0.3">
      <c r="A280" s="36">
        <v>153909.83494486025</v>
      </c>
      <c r="B280" s="42">
        <v>44146</v>
      </c>
    </row>
    <row r="281" spans="1:2" x14ac:dyDescent="0.3">
      <c r="A281" s="36">
        <v>65130.170654074107</v>
      </c>
      <c r="B281" s="42">
        <v>44133</v>
      </c>
    </row>
    <row r="282" spans="1:2" x14ac:dyDescent="0.3">
      <c r="A282" s="36">
        <v>492765.74611191481</v>
      </c>
      <c r="B282" s="42">
        <v>44134</v>
      </c>
    </row>
    <row r="283" spans="1:2" x14ac:dyDescent="0.3">
      <c r="A283" s="36">
        <v>4590848.4651522906</v>
      </c>
      <c r="B283" s="42">
        <v>44138</v>
      </c>
    </row>
    <row r="284" spans="1:2" x14ac:dyDescent="0.3">
      <c r="A284" s="36">
        <v>389036.30754159763</v>
      </c>
      <c r="B284" s="42">
        <v>44139</v>
      </c>
    </row>
    <row r="285" spans="1:2" x14ac:dyDescent="0.3">
      <c r="A285" s="36">
        <v>661493.55314368219</v>
      </c>
      <c r="B285" s="42">
        <v>44140</v>
      </c>
    </row>
    <row r="286" spans="1:2" x14ac:dyDescent="0.3">
      <c r="A286" s="36">
        <v>623593.27017005871</v>
      </c>
      <c r="B286" s="42">
        <v>44140</v>
      </c>
    </row>
    <row r="287" spans="1:2" x14ac:dyDescent="0.3">
      <c r="A287" s="36">
        <v>223726.95064615115</v>
      </c>
      <c r="B287" s="42">
        <v>44140</v>
      </c>
    </row>
    <row r="288" spans="1:2" x14ac:dyDescent="0.3">
      <c r="A288" s="36">
        <v>101309.34863371616</v>
      </c>
      <c r="B288" s="42">
        <v>44140</v>
      </c>
    </row>
    <row r="289" spans="1:2" x14ac:dyDescent="0.3">
      <c r="A289" s="36">
        <v>613652.99143722374</v>
      </c>
      <c r="B289" s="42">
        <v>44141</v>
      </c>
    </row>
    <row r="290" spans="1:2" x14ac:dyDescent="0.3">
      <c r="A290" s="36">
        <v>516702.20099336986</v>
      </c>
      <c r="B290" s="42">
        <v>44141</v>
      </c>
    </row>
    <row r="291" spans="1:2" x14ac:dyDescent="0.3">
      <c r="A291" s="36">
        <v>196184.74395236967</v>
      </c>
      <c r="B291" s="42">
        <v>44141</v>
      </c>
    </row>
    <row r="292" spans="1:2" x14ac:dyDescent="0.3">
      <c r="A292" s="36">
        <v>93811.218464998994</v>
      </c>
      <c r="B292" s="42">
        <v>44141</v>
      </c>
    </row>
    <row r="293" spans="1:2" x14ac:dyDescent="0.3">
      <c r="A293" s="36">
        <v>888850.00080707693</v>
      </c>
      <c r="B293" s="42">
        <v>44144</v>
      </c>
    </row>
    <row r="294" spans="1:2" x14ac:dyDescent="0.3">
      <c r="A294" s="36">
        <v>1472283.927898386</v>
      </c>
      <c r="B294" s="42">
        <v>44144</v>
      </c>
    </row>
    <row r="295" spans="1:2" x14ac:dyDescent="0.3">
      <c r="A295" s="36">
        <v>585107.11172837706</v>
      </c>
      <c r="B295" s="42">
        <v>44144</v>
      </c>
    </row>
    <row r="296" spans="1:2" x14ac:dyDescent="0.3">
      <c r="A296" s="36">
        <v>241276.11976530252</v>
      </c>
      <c r="B296" s="42">
        <v>44144</v>
      </c>
    </row>
    <row r="297" spans="1:2" x14ac:dyDescent="0.3">
      <c r="A297" s="36">
        <v>565350.90628144681</v>
      </c>
      <c r="B297" s="42">
        <v>44145</v>
      </c>
    </row>
    <row r="298" spans="1:2" x14ac:dyDescent="0.3">
      <c r="A298" s="36">
        <v>512983.64190258086</v>
      </c>
      <c r="B298" s="42">
        <v>44145</v>
      </c>
    </row>
    <row r="299" spans="1:2" x14ac:dyDescent="0.3">
      <c r="A299" s="36">
        <v>204714.55647638635</v>
      </c>
      <c r="B299" s="42">
        <v>44145</v>
      </c>
    </row>
    <row r="300" spans="1:2" x14ac:dyDescent="0.3">
      <c r="A300" s="36">
        <v>87151.801043720756</v>
      </c>
      <c r="B300" s="42">
        <v>44145</v>
      </c>
    </row>
    <row r="301" spans="1:2" x14ac:dyDescent="0.3">
      <c r="A301" s="36">
        <v>229037.40773704776</v>
      </c>
      <c r="B301" s="42">
        <v>44146</v>
      </c>
    </row>
    <row r="302" spans="1:2" x14ac:dyDescent="0.3">
      <c r="A302" s="36">
        <v>430634.80025469058</v>
      </c>
      <c r="B302" s="42">
        <v>44146</v>
      </c>
    </row>
    <row r="303" spans="1:2" x14ac:dyDescent="0.3">
      <c r="A303" s="36">
        <v>163602.76438867595</v>
      </c>
      <c r="B303" s="42">
        <v>44146</v>
      </c>
    </row>
    <row r="304" spans="1:2" x14ac:dyDescent="0.3">
      <c r="A304" s="36">
        <v>78935.348192851394</v>
      </c>
      <c r="B304" s="42">
        <v>44146</v>
      </c>
    </row>
    <row r="305" spans="1:2" x14ac:dyDescent="0.3">
      <c r="A305" s="36">
        <v>616335.41996721772</v>
      </c>
      <c r="B305" s="42">
        <v>44147</v>
      </c>
    </row>
    <row r="306" spans="1:2" x14ac:dyDescent="0.3">
      <c r="A306" s="36">
        <v>557341.52709014446</v>
      </c>
      <c r="B306" s="42">
        <v>44147</v>
      </c>
    </row>
    <row r="307" spans="1:2" x14ac:dyDescent="0.3">
      <c r="A307" s="36">
        <v>201956.20920982544</v>
      </c>
      <c r="B307" s="42">
        <v>44147</v>
      </c>
    </row>
    <row r="308" spans="1:2" x14ac:dyDescent="0.3">
      <c r="A308" s="36">
        <v>95889.308330451036</v>
      </c>
      <c r="B308" s="42">
        <v>44147</v>
      </c>
    </row>
    <row r="309" spans="1:2" x14ac:dyDescent="0.3">
      <c r="A309" s="36">
        <v>630214.73383946705</v>
      </c>
      <c r="B309" s="42">
        <v>44148</v>
      </c>
    </row>
    <row r="310" spans="1:2" x14ac:dyDescent="0.3">
      <c r="A310" s="36">
        <v>561891.06245034211</v>
      </c>
      <c r="B310" s="42">
        <v>44148</v>
      </c>
    </row>
    <row r="311" spans="1:2" x14ac:dyDescent="0.3">
      <c r="A311" s="36">
        <v>180369.96791986257</v>
      </c>
      <c r="B311" s="42">
        <v>44148</v>
      </c>
    </row>
    <row r="312" spans="1:2" x14ac:dyDescent="0.3">
      <c r="A312" s="36">
        <v>101297.31166835614</v>
      </c>
      <c r="B312" s="42">
        <v>44148</v>
      </c>
    </row>
    <row r="313" spans="1:2" x14ac:dyDescent="0.3">
      <c r="A313" s="36">
        <v>1287647.1103289372</v>
      </c>
      <c r="B313" s="42">
        <v>44144</v>
      </c>
    </row>
    <row r="314" spans="1:2" x14ac:dyDescent="0.3">
      <c r="A314" s="36">
        <v>3093960.8929652739</v>
      </c>
      <c r="B314" s="42">
        <v>44141</v>
      </c>
    </row>
    <row r="315" spans="1:2" x14ac:dyDescent="0.3">
      <c r="A315" s="36">
        <v>3311716.856552884</v>
      </c>
      <c r="B315" s="42">
        <v>44140</v>
      </c>
    </row>
    <row r="316" spans="1:2" x14ac:dyDescent="0.3">
      <c r="A316" s="36">
        <v>702700.92224192305</v>
      </c>
      <c r="B316" s="42">
        <v>44139</v>
      </c>
    </row>
    <row r="317" spans="1:2" x14ac:dyDescent="0.3">
      <c r="A317" s="36">
        <v>342625.19918642932</v>
      </c>
      <c r="B317" s="42">
        <v>44144</v>
      </c>
    </row>
    <row r="318" spans="1:2" x14ac:dyDescent="0.3">
      <c r="A318" s="36">
        <v>123206.90104046412</v>
      </c>
      <c r="B318" s="42">
        <v>44141</v>
      </c>
    </row>
    <row r="319" spans="1:2" x14ac:dyDescent="0.3">
      <c r="A319" s="36">
        <v>126252.13882614029</v>
      </c>
      <c r="B319" s="42">
        <v>44140</v>
      </c>
    </row>
    <row r="320" spans="1:2" x14ac:dyDescent="0.3">
      <c r="A320" s="36">
        <v>490365.85253744986</v>
      </c>
      <c r="B320" s="42">
        <v>44144</v>
      </c>
    </row>
    <row r="321" spans="1:2" x14ac:dyDescent="0.3">
      <c r="A321" s="36">
        <v>147114.90649499372</v>
      </c>
      <c r="B321" s="42">
        <v>44141</v>
      </c>
    </row>
    <row r="322" spans="1:2" x14ac:dyDescent="0.3">
      <c r="A322" s="36">
        <v>176629.66020100453</v>
      </c>
      <c r="B322" s="42">
        <v>44140</v>
      </c>
    </row>
    <row r="323" spans="1:2" x14ac:dyDescent="0.3">
      <c r="A323" s="36">
        <v>3052861.9936902267</v>
      </c>
      <c r="B323" s="42">
        <v>44144</v>
      </c>
    </row>
    <row r="324" spans="1:2" x14ac:dyDescent="0.3">
      <c r="A324" s="36">
        <v>1121588.7086704036</v>
      </c>
      <c r="B324" s="42">
        <v>44141</v>
      </c>
    </row>
    <row r="325" spans="1:2" x14ac:dyDescent="0.3">
      <c r="A325" s="36">
        <v>1169165.5463480961</v>
      </c>
      <c r="B325" s="42">
        <v>44140</v>
      </c>
    </row>
    <row r="326" spans="1:2" x14ac:dyDescent="0.3">
      <c r="A326" s="36">
        <v>470005.51887523878</v>
      </c>
      <c r="B326" s="42">
        <v>44144</v>
      </c>
    </row>
    <row r="327" spans="1:2" x14ac:dyDescent="0.3">
      <c r="A327" s="36">
        <v>166205.14631415266</v>
      </c>
      <c r="B327" s="42">
        <v>44141</v>
      </c>
    </row>
    <row r="328" spans="1:2" x14ac:dyDescent="0.3">
      <c r="A328" s="36">
        <v>194770.28693235348</v>
      </c>
      <c r="B328" s="42">
        <v>44140</v>
      </c>
    </row>
    <row r="329" spans="1:2" x14ac:dyDescent="0.3">
      <c r="A329" s="36">
        <v>91409.375069971589</v>
      </c>
      <c r="B329" s="42">
        <v>44153</v>
      </c>
    </row>
    <row r="330" spans="1:2" x14ac:dyDescent="0.3">
      <c r="A330" s="36">
        <v>115545.38302593904</v>
      </c>
      <c r="B330" s="42">
        <v>44152</v>
      </c>
    </row>
    <row r="331" spans="1:2" x14ac:dyDescent="0.3">
      <c r="A331" s="36">
        <v>455371.11487077951</v>
      </c>
      <c r="B331" s="42">
        <v>44151</v>
      </c>
    </row>
    <row r="332" spans="1:2" x14ac:dyDescent="0.3">
      <c r="A332" s="36">
        <v>1194470.9542683032</v>
      </c>
      <c r="B332" s="42">
        <v>44138</v>
      </c>
    </row>
    <row r="333" spans="1:2" x14ac:dyDescent="0.3">
      <c r="A333" s="36">
        <v>317051.73668329808</v>
      </c>
      <c r="B333" s="42">
        <v>44134</v>
      </c>
    </row>
    <row r="334" spans="1:2" x14ac:dyDescent="0.3">
      <c r="A334" s="36">
        <v>930157.1387954728</v>
      </c>
      <c r="B334" s="42">
        <v>44109</v>
      </c>
    </row>
    <row r="335" spans="1:2" x14ac:dyDescent="0.3">
      <c r="A335" s="36">
        <v>1034262.9439217427</v>
      </c>
      <c r="B335" s="42">
        <v>44106</v>
      </c>
    </row>
    <row r="336" spans="1:2" x14ac:dyDescent="0.3">
      <c r="A336" s="36">
        <v>895737.64933152217</v>
      </c>
      <c r="B336" s="42">
        <v>44105</v>
      </c>
    </row>
    <row r="337" spans="1:2" x14ac:dyDescent="0.3">
      <c r="A337" s="36">
        <v>841754.7000037001</v>
      </c>
      <c r="B337" s="42">
        <v>44104</v>
      </c>
    </row>
    <row r="338" spans="1:2" x14ac:dyDescent="0.3">
      <c r="A338" s="36">
        <v>664347.02711990778</v>
      </c>
      <c r="B338" s="42">
        <v>44111</v>
      </c>
    </row>
    <row r="339" spans="1:2" x14ac:dyDescent="0.3">
      <c r="A339" s="36">
        <v>564536.53985641303</v>
      </c>
      <c r="B339" s="42">
        <v>44141</v>
      </c>
    </row>
    <row r="340" spans="1:2" x14ac:dyDescent="0.3">
      <c r="A340" s="36">
        <v>6860257.2995588761</v>
      </c>
      <c r="B340" s="42">
        <v>44140</v>
      </c>
    </row>
    <row r="341" spans="1:2" x14ac:dyDescent="0.3">
      <c r="A341" s="36">
        <v>77290.503773101576</v>
      </c>
      <c r="B341" s="42">
        <v>44139</v>
      </c>
    </row>
    <row r="342" spans="1:2" x14ac:dyDescent="0.3">
      <c r="A342" s="36">
        <v>302160.08539985598</v>
      </c>
      <c r="B342" s="42">
        <v>44140</v>
      </c>
    </row>
    <row r="343" spans="1:2" x14ac:dyDescent="0.3">
      <c r="A343" s="36">
        <v>30694.977512114732</v>
      </c>
      <c r="B343" s="42">
        <v>44141</v>
      </c>
    </row>
    <row r="344" spans="1:2" x14ac:dyDescent="0.3">
      <c r="A344" s="36">
        <v>491314.04885232082</v>
      </c>
      <c r="B344" s="42">
        <v>44140</v>
      </c>
    </row>
    <row r="345" spans="1:2" x14ac:dyDescent="0.3">
      <c r="A345" s="36">
        <v>25371.955035203802</v>
      </c>
      <c r="B345" s="42">
        <v>44111</v>
      </c>
    </row>
    <row r="346" spans="1:2" x14ac:dyDescent="0.3">
      <c r="A346" s="36">
        <v>361030.33051478042</v>
      </c>
      <c r="B346" s="42">
        <v>44111</v>
      </c>
    </row>
    <row r="347" spans="1:2" x14ac:dyDescent="0.3">
      <c r="A347" s="36">
        <v>222153.48565298918</v>
      </c>
      <c r="B347" s="42">
        <v>44141</v>
      </c>
    </row>
    <row r="348" spans="1:2" x14ac:dyDescent="0.3">
      <c r="A348" s="36">
        <v>3247579.4766508378</v>
      </c>
      <c r="B348" s="42">
        <v>44140</v>
      </c>
    </row>
    <row r="349" spans="1:2" x14ac:dyDescent="0.3">
      <c r="A349" s="36">
        <v>37783.675714095138</v>
      </c>
      <c r="B349" s="42">
        <v>44139</v>
      </c>
    </row>
    <row r="350" spans="1:2" x14ac:dyDescent="0.3">
      <c r="A350" s="36">
        <v>826348.26600956114</v>
      </c>
      <c r="B350" s="42">
        <v>44110</v>
      </c>
    </row>
    <row r="351" spans="1:2" x14ac:dyDescent="0.3">
      <c r="A351" s="36">
        <v>243556.22097086537</v>
      </c>
      <c r="B351" s="42">
        <v>44155</v>
      </c>
    </row>
    <row r="352" spans="1:2" x14ac:dyDescent="0.3">
      <c r="A352" s="36">
        <v>328528.8198529057</v>
      </c>
      <c r="B352" s="42">
        <v>44154</v>
      </c>
    </row>
    <row r="353" spans="1:2" x14ac:dyDescent="0.3">
      <c r="A353" s="36">
        <v>34038.630885310478</v>
      </c>
      <c r="B353" s="42">
        <v>44111</v>
      </c>
    </row>
    <row r="354" spans="1:2" x14ac:dyDescent="0.3">
      <c r="A354" s="36">
        <v>24042.846499348419</v>
      </c>
      <c r="B354" s="42">
        <v>44141</v>
      </c>
    </row>
    <row r="355" spans="1:2" x14ac:dyDescent="0.3">
      <c r="A355" s="36">
        <v>558676.20400489843</v>
      </c>
      <c r="B355" s="42">
        <v>44140</v>
      </c>
    </row>
    <row r="356" spans="1:2" x14ac:dyDescent="0.3">
      <c r="A356" s="36">
        <v>79760.143237082579</v>
      </c>
      <c r="B356" s="42">
        <v>44139</v>
      </c>
    </row>
    <row r="357" spans="1:2" x14ac:dyDescent="0.3">
      <c r="A357" s="36">
        <v>335672.51662173891</v>
      </c>
      <c r="B357" s="42">
        <v>44110</v>
      </c>
    </row>
    <row r="358" spans="1:2" x14ac:dyDescent="0.3">
      <c r="A358" s="36">
        <v>30399.466435422783</v>
      </c>
      <c r="B358" s="42">
        <v>44109</v>
      </c>
    </row>
    <row r="359" spans="1:2" x14ac:dyDescent="0.3">
      <c r="A359" s="36">
        <v>706494.99111944903</v>
      </c>
      <c r="B359" s="42">
        <v>44110</v>
      </c>
    </row>
    <row r="360" spans="1:2" x14ac:dyDescent="0.3">
      <c r="A360" s="36">
        <v>49995.240083937795</v>
      </c>
      <c r="B360" s="42">
        <v>44109</v>
      </c>
    </row>
    <row r="361" spans="1:2" x14ac:dyDescent="0.3">
      <c r="A361" s="36">
        <v>17605.742407683025</v>
      </c>
      <c r="B361" s="42">
        <v>44106</v>
      </c>
    </row>
    <row r="362" spans="1:2" x14ac:dyDescent="0.3">
      <c r="A362" s="36">
        <v>4406121.4406905416</v>
      </c>
      <c r="B362" s="42">
        <v>44110</v>
      </c>
    </row>
    <row r="363" spans="1:2" x14ac:dyDescent="0.3">
      <c r="A363" s="36">
        <v>62495.642202429757</v>
      </c>
      <c r="B363" s="42">
        <v>44110</v>
      </c>
    </row>
    <row r="364" spans="1:2" x14ac:dyDescent="0.3">
      <c r="A364" s="36">
        <v>386677.21690604748</v>
      </c>
      <c r="B364" s="42">
        <v>44109</v>
      </c>
    </row>
    <row r="365" spans="1:2" x14ac:dyDescent="0.3">
      <c r="A365" s="36">
        <v>2509964.7217987613</v>
      </c>
      <c r="B365" s="42">
        <v>44113</v>
      </c>
    </row>
    <row r="366" spans="1:2" x14ac:dyDescent="0.3">
      <c r="A366" s="36">
        <v>1166881.1323964077</v>
      </c>
      <c r="B366" s="42">
        <v>44144</v>
      </c>
    </row>
    <row r="367" spans="1:2" x14ac:dyDescent="0.3">
      <c r="A367" s="36">
        <v>825993.51093166985</v>
      </c>
      <c r="B367" s="42">
        <v>44144</v>
      </c>
    </row>
    <row r="368" spans="1:2" x14ac:dyDescent="0.3">
      <c r="A368" s="36">
        <v>384850.41352391866</v>
      </c>
      <c r="B368" s="42">
        <v>44144</v>
      </c>
    </row>
    <row r="369" spans="1:2" x14ac:dyDescent="0.3">
      <c r="A369" s="36">
        <v>170479.79151101309</v>
      </c>
      <c r="B369" s="42">
        <v>44146</v>
      </c>
    </row>
    <row r="370" spans="1:2" x14ac:dyDescent="0.3">
      <c r="A370" s="36">
        <v>223676.59839871514</v>
      </c>
      <c r="B370" s="42">
        <v>44145</v>
      </c>
    </row>
    <row r="371" spans="1:2" x14ac:dyDescent="0.3">
      <c r="A371" s="36">
        <v>11377264.386117805</v>
      </c>
      <c r="B371" s="42">
        <v>44144</v>
      </c>
    </row>
    <row r="372" spans="1:2" x14ac:dyDescent="0.3">
      <c r="A372" s="36">
        <v>19470.38690001838</v>
      </c>
      <c r="B372" s="42">
        <v>44145</v>
      </c>
    </row>
    <row r="373" spans="1:2" x14ac:dyDescent="0.3">
      <c r="A373" s="36">
        <v>297351.2492095526</v>
      </c>
      <c r="B373" s="42">
        <v>44144</v>
      </c>
    </row>
    <row r="374" spans="1:2" x14ac:dyDescent="0.3">
      <c r="A374" s="36">
        <v>109345.27826451955</v>
      </c>
      <c r="B374" s="42">
        <v>44146</v>
      </c>
    </row>
    <row r="375" spans="1:2" x14ac:dyDescent="0.3">
      <c r="A375" s="36">
        <v>108388.05172883329</v>
      </c>
      <c r="B375" s="42">
        <v>44145</v>
      </c>
    </row>
    <row r="376" spans="1:2" x14ac:dyDescent="0.3">
      <c r="A376" s="36">
        <v>4689921.1640675701</v>
      </c>
      <c r="B376" s="42">
        <v>44144</v>
      </c>
    </row>
    <row r="377" spans="1:2" x14ac:dyDescent="0.3">
      <c r="A377" s="36">
        <v>2014516.128734926</v>
      </c>
      <c r="B377" s="42">
        <v>44158</v>
      </c>
    </row>
    <row r="378" spans="1:2" x14ac:dyDescent="0.3">
      <c r="A378" s="36">
        <v>757994.73072923522</v>
      </c>
      <c r="B378" s="42">
        <v>44160</v>
      </c>
    </row>
    <row r="379" spans="1:2" x14ac:dyDescent="0.3">
      <c r="A379" s="36">
        <v>381331.35077801289</v>
      </c>
      <c r="B379" s="42">
        <v>44159</v>
      </c>
    </row>
    <row r="380" spans="1:2" x14ac:dyDescent="0.3">
      <c r="A380" s="36">
        <v>11015.954508449644</v>
      </c>
      <c r="B380" s="42">
        <v>44145</v>
      </c>
    </row>
    <row r="381" spans="1:2" x14ac:dyDescent="0.3">
      <c r="A381" s="36">
        <v>930388.444589803</v>
      </c>
      <c r="B381" s="42">
        <v>44145</v>
      </c>
    </row>
    <row r="382" spans="1:2" x14ac:dyDescent="0.3">
      <c r="A382" s="36">
        <v>1741274.5398460755</v>
      </c>
      <c r="B382" s="42">
        <v>44145</v>
      </c>
    </row>
    <row r="383" spans="1:2" x14ac:dyDescent="0.3">
      <c r="A383" s="36">
        <v>119275.72882076519</v>
      </c>
      <c r="B383" s="42">
        <v>44145</v>
      </c>
    </row>
    <row r="384" spans="1:2" x14ac:dyDescent="0.3">
      <c r="A384" s="36">
        <v>1457410.6901484218</v>
      </c>
      <c r="B384" s="42">
        <v>44146</v>
      </c>
    </row>
    <row r="385" spans="1:2" x14ac:dyDescent="0.3">
      <c r="A385" s="36">
        <v>511173.03859590011</v>
      </c>
      <c r="B385" s="42">
        <v>44146</v>
      </c>
    </row>
    <row r="386" spans="1:2" x14ac:dyDescent="0.3">
      <c r="A386" s="36">
        <v>207601.64978009684</v>
      </c>
      <c r="B386" s="42">
        <v>44146</v>
      </c>
    </row>
    <row r="387" spans="1:2" x14ac:dyDescent="0.3">
      <c r="A387" s="36">
        <v>86642.962061589657</v>
      </c>
      <c r="B387" s="42">
        <v>44146</v>
      </c>
    </row>
    <row r="388" spans="1:2" x14ac:dyDescent="0.3">
      <c r="A388" s="36">
        <v>376145.0943934276</v>
      </c>
      <c r="B388" s="42">
        <v>44147</v>
      </c>
    </row>
    <row r="389" spans="1:2" x14ac:dyDescent="0.3">
      <c r="A389" s="36">
        <v>1358621.3368639273</v>
      </c>
      <c r="B389" s="42">
        <v>44147</v>
      </c>
    </row>
    <row r="390" spans="1:2" x14ac:dyDescent="0.3">
      <c r="A390" s="36">
        <v>499580.33958318777</v>
      </c>
      <c r="B390" s="42">
        <v>44147</v>
      </c>
    </row>
    <row r="391" spans="1:2" x14ac:dyDescent="0.3">
      <c r="A391" s="36">
        <v>193981.13353660921</v>
      </c>
      <c r="B391" s="42">
        <v>44147</v>
      </c>
    </row>
    <row r="392" spans="1:2" x14ac:dyDescent="0.3">
      <c r="A392" s="36">
        <v>54352.774321259865</v>
      </c>
      <c r="B392" s="42">
        <v>44148</v>
      </c>
    </row>
    <row r="393" spans="1:2" x14ac:dyDescent="0.3">
      <c r="A393" s="36">
        <v>3776038.5220337068</v>
      </c>
      <c r="B393" s="42">
        <v>44147</v>
      </c>
    </row>
    <row r="394" spans="1:2" x14ac:dyDescent="0.3">
      <c r="A394" s="36">
        <v>17041.764730574898</v>
      </c>
      <c r="B394" s="42">
        <v>44148</v>
      </c>
    </row>
    <row r="395" spans="1:2" x14ac:dyDescent="0.3">
      <c r="A395" s="36">
        <v>47697.032001883075</v>
      </c>
      <c r="B395" s="42">
        <v>44148</v>
      </c>
    </row>
    <row r="396" spans="1:2" x14ac:dyDescent="0.3">
      <c r="A396" s="36">
        <v>837200.03504724824</v>
      </c>
      <c r="B396" s="42">
        <v>44147</v>
      </c>
    </row>
    <row r="397" spans="1:2" x14ac:dyDescent="0.3">
      <c r="A397" s="36">
        <v>569866.720478339</v>
      </c>
      <c r="B397" s="42">
        <v>44162</v>
      </c>
    </row>
    <row r="398" spans="1:2" x14ac:dyDescent="0.3">
      <c r="A398" s="36">
        <v>659479.85054422054</v>
      </c>
      <c r="B398" s="42">
        <v>44161</v>
      </c>
    </row>
    <row r="399" spans="1:2" x14ac:dyDescent="0.3">
      <c r="A399" s="36">
        <v>19842.027113743294</v>
      </c>
      <c r="B399" s="42">
        <v>44148</v>
      </c>
    </row>
    <row r="400" spans="1:2" x14ac:dyDescent="0.3">
      <c r="A400" s="36">
        <v>6350118.7250076495</v>
      </c>
      <c r="B400" s="42">
        <v>44148</v>
      </c>
    </row>
    <row r="401" spans="1:2" x14ac:dyDescent="0.3">
      <c r="A401" s="36">
        <v>130812.53931087637</v>
      </c>
      <c r="B401" s="42">
        <v>44148</v>
      </c>
    </row>
    <row r="402" spans="1:2" x14ac:dyDescent="0.3">
      <c r="A402" s="36">
        <v>6054061.4469920844</v>
      </c>
      <c r="B402" s="42">
        <v>44151</v>
      </c>
    </row>
    <row r="403" spans="1:2" x14ac:dyDescent="0.3">
      <c r="A403" s="36">
        <v>168904.91941768426</v>
      </c>
      <c r="B403" s="42">
        <v>44151</v>
      </c>
    </row>
    <row r="404" spans="1:2" x14ac:dyDescent="0.3">
      <c r="A404" s="36">
        <v>3058699.0757089774</v>
      </c>
      <c r="B404" s="42">
        <v>44151</v>
      </c>
    </row>
    <row r="405" spans="1:2" x14ac:dyDescent="0.3">
      <c r="A405" s="36">
        <v>495498.32123297092</v>
      </c>
      <c r="B405" s="42">
        <v>44151</v>
      </c>
    </row>
    <row r="406" spans="1:2" x14ac:dyDescent="0.3">
      <c r="A406" s="36">
        <v>10575.06580447132</v>
      </c>
      <c r="B406" s="42">
        <v>44120</v>
      </c>
    </row>
    <row r="407" spans="1:2" x14ac:dyDescent="0.3">
      <c r="A407" s="36">
        <v>7563095.2787506888</v>
      </c>
      <c r="B407" s="42">
        <v>44123</v>
      </c>
    </row>
    <row r="408" spans="1:2" x14ac:dyDescent="0.3">
      <c r="A408" s="36">
        <v>726051.7431594833</v>
      </c>
      <c r="B408" s="42">
        <v>44123</v>
      </c>
    </row>
    <row r="409" spans="1:2" x14ac:dyDescent="0.3">
      <c r="A409" s="36">
        <v>1105008.6880568317</v>
      </c>
      <c r="B409" s="42">
        <v>44144</v>
      </c>
    </row>
    <row r="410" spans="1:2" x14ac:dyDescent="0.3">
      <c r="A410" s="36">
        <v>2648113.8700106149</v>
      </c>
      <c r="B410" s="42">
        <v>44144</v>
      </c>
    </row>
    <row r="411" spans="1:2" x14ac:dyDescent="0.3">
      <c r="A411" s="36">
        <v>873123.62384101329</v>
      </c>
      <c r="B411" s="42">
        <v>44144</v>
      </c>
    </row>
    <row r="412" spans="1:2" x14ac:dyDescent="0.3">
      <c r="A412" s="36">
        <v>448068.41430234315</v>
      </c>
      <c r="B412" s="42">
        <v>44144</v>
      </c>
    </row>
    <row r="413" spans="1:2" x14ac:dyDescent="0.3">
      <c r="A413" s="36">
        <v>789901.67350656178</v>
      </c>
      <c r="B413" s="42">
        <v>44145</v>
      </c>
    </row>
    <row r="414" spans="1:2" x14ac:dyDescent="0.3">
      <c r="A414" s="36">
        <v>595025.98694778164</v>
      </c>
      <c r="B414" s="42">
        <v>44145</v>
      </c>
    </row>
    <row r="415" spans="1:2" x14ac:dyDescent="0.3">
      <c r="A415" s="36">
        <v>191637.87166419002</v>
      </c>
      <c r="B415" s="42">
        <v>44145</v>
      </c>
    </row>
    <row r="416" spans="1:2" x14ac:dyDescent="0.3">
      <c r="A416" s="36">
        <v>2045253.9310273712</v>
      </c>
      <c r="B416" s="42">
        <v>44148</v>
      </c>
    </row>
    <row r="417" spans="1:2" x14ac:dyDescent="0.3">
      <c r="A417" s="36">
        <v>2479001.6136365603</v>
      </c>
      <c r="B417" s="42">
        <v>44148</v>
      </c>
    </row>
    <row r="418" spans="1:2" x14ac:dyDescent="0.3">
      <c r="A418" s="36">
        <v>821940.39320818265</v>
      </c>
      <c r="B418" s="42">
        <v>44148</v>
      </c>
    </row>
    <row r="419" spans="1:2" x14ac:dyDescent="0.3">
      <c r="A419" s="36">
        <v>413332.51320311177</v>
      </c>
      <c r="B419" s="42">
        <v>44148</v>
      </c>
    </row>
    <row r="420" spans="1:2" x14ac:dyDescent="0.3">
      <c r="A420" s="36">
        <v>4314044.399675346</v>
      </c>
      <c r="B420" s="42">
        <v>44151</v>
      </c>
    </row>
    <row r="421" spans="1:2" x14ac:dyDescent="0.3">
      <c r="A421" s="36">
        <v>7092772.8622156745</v>
      </c>
      <c r="B421" s="42">
        <v>44151</v>
      </c>
    </row>
    <row r="422" spans="1:2" x14ac:dyDescent="0.3">
      <c r="A422" s="36">
        <v>2334974.2029844844</v>
      </c>
      <c r="B422" s="42">
        <v>44151</v>
      </c>
    </row>
    <row r="423" spans="1:2" x14ac:dyDescent="0.3">
      <c r="A423" s="36">
        <v>1189424.0221820872</v>
      </c>
      <c r="B423" s="42">
        <v>44151</v>
      </c>
    </row>
    <row r="424" spans="1:2" x14ac:dyDescent="0.3">
      <c r="A424" s="36">
        <v>1653074.600031557</v>
      </c>
      <c r="B424" s="42">
        <v>44152</v>
      </c>
    </row>
    <row r="425" spans="1:2" x14ac:dyDescent="0.3">
      <c r="A425" s="36">
        <v>1641781.2615028645</v>
      </c>
      <c r="B425" s="42">
        <v>44152</v>
      </c>
    </row>
    <row r="426" spans="1:2" x14ac:dyDescent="0.3">
      <c r="A426" s="36">
        <v>554980.68860419211</v>
      </c>
      <c r="B426" s="42">
        <v>44152</v>
      </c>
    </row>
    <row r="427" spans="1:2" x14ac:dyDescent="0.3">
      <c r="A427" s="36">
        <v>295593.33067675726</v>
      </c>
      <c r="B427" s="42">
        <v>44152</v>
      </c>
    </row>
    <row r="428" spans="1:2" x14ac:dyDescent="0.3">
      <c r="A428" s="36">
        <v>90024.94604811944</v>
      </c>
      <c r="B428" s="42">
        <v>44153</v>
      </c>
    </row>
    <row r="429" spans="1:2" x14ac:dyDescent="0.3">
      <c r="A429" s="36">
        <v>60423.952793299351</v>
      </c>
      <c r="B429" s="42">
        <v>44153</v>
      </c>
    </row>
    <row r="430" spans="1:2" x14ac:dyDescent="0.3">
      <c r="A430" s="36">
        <v>323529.20529370836</v>
      </c>
      <c r="B430" s="42">
        <v>44154</v>
      </c>
    </row>
    <row r="431" spans="1:2" x14ac:dyDescent="0.3">
      <c r="A431" s="36">
        <v>1185648.1445180483</v>
      </c>
      <c r="B431" s="42">
        <v>44153</v>
      </c>
    </row>
    <row r="432" spans="1:2" x14ac:dyDescent="0.3">
      <c r="A432" s="36">
        <v>4458193.658030726</v>
      </c>
      <c r="B432" s="42">
        <v>44152</v>
      </c>
    </row>
    <row r="433" spans="1:2" x14ac:dyDescent="0.3">
      <c r="A433" s="36">
        <v>37110.827967235266</v>
      </c>
      <c r="B433" s="42">
        <v>44153</v>
      </c>
    </row>
    <row r="434" spans="1:2" x14ac:dyDescent="0.3">
      <c r="A434" s="36">
        <v>177822.92163815661</v>
      </c>
      <c r="B434" s="42">
        <v>44152</v>
      </c>
    </row>
    <row r="435" spans="1:2" x14ac:dyDescent="0.3">
      <c r="A435" s="36">
        <v>19699.643510554666</v>
      </c>
      <c r="B435" s="42">
        <v>44154</v>
      </c>
    </row>
    <row r="436" spans="1:2" x14ac:dyDescent="0.3">
      <c r="A436" s="36">
        <v>95877.026364959223</v>
      </c>
      <c r="B436" s="42">
        <v>44153</v>
      </c>
    </row>
    <row r="437" spans="1:2" x14ac:dyDescent="0.3">
      <c r="A437" s="36">
        <v>12873.05517833645</v>
      </c>
      <c r="B437" s="42">
        <v>44152</v>
      </c>
    </row>
    <row r="438" spans="1:2" x14ac:dyDescent="0.3">
      <c r="A438" s="36">
        <v>161540.32600937638</v>
      </c>
      <c r="B438" s="42">
        <v>44154</v>
      </c>
    </row>
    <row r="439" spans="1:2" x14ac:dyDescent="0.3">
      <c r="A439" s="36">
        <v>521194.6127178506</v>
      </c>
      <c r="B439" s="42">
        <v>44153</v>
      </c>
    </row>
    <row r="440" spans="1:2" x14ac:dyDescent="0.3">
      <c r="A440" s="36">
        <v>2232560.751210277</v>
      </c>
      <c r="B440" s="42">
        <v>44152</v>
      </c>
    </row>
    <row r="441" spans="1:2" x14ac:dyDescent="0.3">
      <c r="A441" s="36">
        <v>752553.26338064612</v>
      </c>
      <c r="B441" s="42">
        <v>44166</v>
      </c>
    </row>
    <row r="442" spans="1:2" x14ac:dyDescent="0.3">
      <c r="A442" s="36">
        <v>798068.37979500275</v>
      </c>
      <c r="B442" s="42">
        <v>44168</v>
      </c>
    </row>
    <row r="443" spans="1:2" x14ac:dyDescent="0.3">
      <c r="A443" s="36">
        <v>11317.196647904935</v>
      </c>
      <c r="B443" s="42">
        <v>44154</v>
      </c>
    </row>
    <row r="444" spans="1:2" x14ac:dyDescent="0.3">
      <c r="A444" s="36">
        <v>2228277.3583270437</v>
      </c>
      <c r="B444" s="42">
        <v>44165</v>
      </c>
    </row>
    <row r="445" spans="1:2" x14ac:dyDescent="0.3">
      <c r="A445" s="36">
        <v>847541.66450907651</v>
      </c>
      <c r="B445" s="42">
        <v>44167</v>
      </c>
    </row>
    <row r="446" spans="1:2" x14ac:dyDescent="0.3">
      <c r="A446" s="36">
        <v>102629.61396039544</v>
      </c>
      <c r="B446" s="42">
        <v>44153</v>
      </c>
    </row>
    <row r="447" spans="1:2" x14ac:dyDescent="0.3">
      <c r="A447" s="36">
        <v>119430.29371475194</v>
      </c>
      <c r="B447" s="42">
        <v>44125</v>
      </c>
    </row>
    <row r="448" spans="1:2" x14ac:dyDescent="0.3">
      <c r="A448" s="36">
        <v>2013634.9233379501</v>
      </c>
      <c r="B448" s="42">
        <v>44125</v>
      </c>
    </row>
    <row r="449" spans="1:2" x14ac:dyDescent="0.3">
      <c r="A449" s="36">
        <v>649971.89435828361</v>
      </c>
      <c r="B449" s="42">
        <v>44125</v>
      </c>
    </row>
    <row r="450" spans="1:2" x14ac:dyDescent="0.3">
      <c r="A450" s="36">
        <v>77133.290733919202</v>
      </c>
      <c r="B450" s="42">
        <v>44153</v>
      </c>
    </row>
    <row r="451" spans="1:2" x14ac:dyDescent="0.3">
      <c r="A451" s="36">
        <v>211692.37264772184</v>
      </c>
      <c r="B451" s="42">
        <v>44154</v>
      </c>
    </row>
    <row r="452" spans="1:2" x14ac:dyDescent="0.3">
      <c r="A452" s="36">
        <v>974168.83367425855</v>
      </c>
      <c r="B452" s="42">
        <v>44154</v>
      </c>
    </row>
    <row r="453" spans="1:2" x14ac:dyDescent="0.3">
      <c r="A453" s="36">
        <v>283893.04186190997</v>
      </c>
      <c r="B453" s="42">
        <v>44154</v>
      </c>
    </row>
    <row r="454" spans="1:2" x14ac:dyDescent="0.3">
      <c r="A454" s="36">
        <v>159638.80496835994</v>
      </c>
      <c r="B454" s="42">
        <v>44154</v>
      </c>
    </row>
    <row r="455" spans="1:2" x14ac:dyDescent="0.3">
      <c r="A455" s="36">
        <v>1861312.7556511788</v>
      </c>
      <c r="B455" s="42">
        <v>44155</v>
      </c>
    </row>
    <row r="456" spans="1:2" x14ac:dyDescent="0.3">
      <c r="A456" s="36">
        <v>2442677.2177303042</v>
      </c>
      <c r="B456" s="42">
        <v>44155</v>
      </c>
    </row>
    <row r="457" spans="1:2" x14ac:dyDescent="0.3">
      <c r="A457" s="36">
        <v>809591.66397474415</v>
      </c>
      <c r="B457" s="42">
        <v>44155</v>
      </c>
    </row>
    <row r="458" spans="1:2" x14ac:dyDescent="0.3">
      <c r="A458" s="36">
        <v>378601.12519346358</v>
      </c>
      <c r="B458" s="42">
        <v>44155</v>
      </c>
    </row>
    <row r="459" spans="1:2" x14ac:dyDescent="0.3">
      <c r="A459" s="36">
        <v>5132883.1095756348</v>
      </c>
      <c r="B459" s="42">
        <v>44158</v>
      </c>
    </row>
    <row r="460" spans="1:2" x14ac:dyDescent="0.3">
      <c r="A460" s="36">
        <v>383745.40374109359</v>
      </c>
      <c r="B460" s="42">
        <v>44158</v>
      </c>
    </row>
    <row r="461" spans="1:2" x14ac:dyDescent="0.3">
      <c r="A461" s="36">
        <v>2986927.0126372455</v>
      </c>
      <c r="B461" s="42">
        <v>44158</v>
      </c>
    </row>
    <row r="462" spans="1:2" x14ac:dyDescent="0.3">
      <c r="A462" s="36">
        <v>36104.377207807214</v>
      </c>
      <c r="B462" s="42">
        <v>44169</v>
      </c>
    </row>
    <row r="463" spans="1:2" x14ac:dyDescent="0.3">
      <c r="A463" s="36">
        <v>433466.03729991673</v>
      </c>
      <c r="B463" s="42">
        <v>44158</v>
      </c>
    </row>
    <row r="464" spans="1:2" x14ac:dyDescent="0.3">
      <c r="A464" s="36">
        <v>63536.011274055207</v>
      </c>
      <c r="B464" s="42">
        <v>44158</v>
      </c>
    </row>
    <row r="465" spans="1:2" x14ac:dyDescent="0.3">
      <c r="A465" s="36">
        <v>2314028.8002602467</v>
      </c>
      <c r="B465" s="42">
        <v>44158</v>
      </c>
    </row>
    <row r="466" spans="1:2" x14ac:dyDescent="0.3">
      <c r="A466" s="36">
        <v>1856465.9254386111</v>
      </c>
      <c r="B466" s="42">
        <v>44159</v>
      </c>
    </row>
    <row r="467" spans="1:2" x14ac:dyDescent="0.3">
      <c r="A467" s="36">
        <v>1782166.5545946639</v>
      </c>
      <c r="B467" s="42">
        <v>44159</v>
      </c>
    </row>
    <row r="468" spans="1:2" x14ac:dyDescent="0.3">
      <c r="A468" s="36">
        <v>665985.51880592352</v>
      </c>
      <c r="B468" s="42">
        <v>44159</v>
      </c>
    </row>
    <row r="469" spans="1:2" x14ac:dyDescent="0.3">
      <c r="A469" s="36">
        <v>283407.04615222901</v>
      </c>
      <c r="B469" s="42">
        <v>44159</v>
      </c>
    </row>
    <row r="470" spans="1:2" x14ac:dyDescent="0.3">
      <c r="A470" s="36">
        <v>1445635.6234116848</v>
      </c>
      <c r="B470" s="42">
        <v>44160</v>
      </c>
    </row>
    <row r="471" spans="1:2" x14ac:dyDescent="0.3">
      <c r="A471" s="36">
        <v>903651.88404284196</v>
      </c>
      <c r="B471" s="42">
        <v>44160</v>
      </c>
    </row>
    <row r="472" spans="1:2" x14ac:dyDescent="0.3">
      <c r="A472" s="36">
        <v>307497.47277705104</v>
      </c>
      <c r="B472" s="42">
        <v>44160</v>
      </c>
    </row>
    <row r="473" spans="1:2" x14ac:dyDescent="0.3">
      <c r="A473" s="36">
        <v>118198.37239930003</v>
      </c>
      <c r="B473" s="42">
        <v>44160</v>
      </c>
    </row>
    <row r="474" spans="1:2" x14ac:dyDescent="0.3">
      <c r="A474" s="36">
        <v>233377.5522632607</v>
      </c>
      <c r="B474" s="42">
        <v>44174</v>
      </c>
    </row>
    <row r="475" spans="1:2" x14ac:dyDescent="0.3">
      <c r="A475" s="36">
        <v>9284877.3361089844</v>
      </c>
      <c r="B475" s="42">
        <v>44130</v>
      </c>
    </row>
    <row r="476" spans="1:2" x14ac:dyDescent="0.3">
      <c r="A476" s="36">
        <v>24915.344046839029</v>
      </c>
      <c r="B476" s="42">
        <v>44130</v>
      </c>
    </row>
    <row r="477" spans="1:2" x14ac:dyDescent="0.3">
      <c r="A477" s="36">
        <v>45675.300142698448</v>
      </c>
      <c r="B477" s="42">
        <v>44131</v>
      </c>
    </row>
    <row r="478" spans="1:2" x14ac:dyDescent="0.3">
      <c r="A478" s="36">
        <v>1255239.3356067019</v>
      </c>
      <c r="B478" s="42">
        <v>44131</v>
      </c>
    </row>
    <row r="479" spans="1:2" x14ac:dyDescent="0.3">
      <c r="A479" s="36">
        <v>268540.21201120416</v>
      </c>
      <c r="B479" s="42">
        <v>44131</v>
      </c>
    </row>
    <row r="480" spans="1:2" x14ac:dyDescent="0.3">
      <c r="A480" s="36">
        <v>118907.80399618282</v>
      </c>
      <c r="B480" s="42">
        <v>44131</v>
      </c>
    </row>
    <row r="481" spans="1:2" x14ac:dyDescent="0.3">
      <c r="A481" s="36">
        <v>885800.85413995013</v>
      </c>
      <c r="B481" s="42">
        <v>44158</v>
      </c>
    </row>
    <row r="482" spans="1:2" x14ac:dyDescent="0.3">
      <c r="A482" s="36">
        <v>272232.85342821997</v>
      </c>
      <c r="B482" s="42">
        <v>44158</v>
      </c>
    </row>
    <row r="483" spans="1:2" x14ac:dyDescent="0.3">
      <c r="A483" s="36">
        <v>834909.85645264899</v>
      </c>
      <c r="B483" s="42">
        <v>44158</v>
      </c>
    </row>
    <row r="484" spans="1:2" x14ac:dyDescent="0.3">
      <c r="A484" s="36">
        <v>1159800.190022205</v>
      </c>
      <c r="B484" s="42">
        <v>44158</v>
      </c>
    </row>
    <row r="485" spans="1:2" x14ac:dyDescent="0.3">
      <c r="A485" s="36">
        <v>447935.55340748257</v>
      </c>
      <c r="B485" s="42">
        <v>44161</v>
      </c>
    </row>
    <row r="486" spans="1:2" x14ac:dyDescent="0.3">
      <c r="A486" s="36">
        <v>148292.92119090213</v>
      </c>
      <c r="B486" s="42">
        <v>44161</v>
      </c>
    </row>
    <row r="487" spans="1:2" x14ac:dyDescent="0.3">
      <c r="A487" s="36">
        <v>66018.469469195727</v>
      </c>
      <c r="B487" s="42">
        <v>44161</v>
      </c>
    </row>
    <row r="488" spans="1:2" x14ac:dyDescent="0.3">
      <c r="A488" s="36">
        <v>158807.82389193328</v>
      </c>
      <c r="B488" s="42">
        <v>44175</v>
      </c>
    </row>
    <row r="489" spans="1:2" x14ac:dyDescent="0.3">
      <c r="A489" s="36">
        <v>441817.84945175034</v>
      </c>
      <c r="B489" s="42">
        <v>44131</v>
      </c>
    </row>
    <row r="490" spans="1:2" x14ac:dyDescent="0.3">
      <c r="A490" s="36">
        <v>741893.79382109386</v>
      </c>
      <c r="B490" s="42">
        <v>44131</v>
      </c>
    </row>
    <row r="491" spans="1:2" x14ac:dyDescent="0.3">
      <c r="A491" s="36">
        <v>50282.572176858215</v>
      </c>
      <c r="B491" s="42">
        <v>44132</v>
      </c>
    </row>
    <row r="492" spans="1:2" x14ac:dyDescent="0.3">
      <c r="A492" s="36">
        <v>4253645.212291888</v>
      </c>
      <c r="B492" s="42">
        <v>44132</v>
      </c>
    </row>
    <row r="493" spans="1:2" x14ac:dyDescent="0.3">
      <c r="A493" s="36">
        <v>1457696.3096758167</v>
      </c>
      <c r="B493" s="42">
        <v>44132</v>
      </c>
    </row>
    <row r="494" spans="1:2" x14ac:dyDescent="0.3">
      <c r="A494" s="36">
        <v>538097.09014578094</v>
      </c>
      <c r="B494" s="42">
        <v>44132</v>
      </c>
    </row>
    <row r="495" spans="1:2" x14ac:dyDescent="0.3">
      <c r="A495" s="36">
        <v>3742512.7803478041</v>
      </c>
      <c r="B495" s="42">
        <v>44193</v>
      </c>
    </row>
    <row r="496" spans="1:2" x14ac:dyDescent="0.3">
      <c r="A496" s="36">
        <v>55004.687684866294</v>
      </c>
      <c r="B496" s="42">
        <v>44189</v>
      </c>
    </row>
    <row r="497" spans="1:2" x14ac:dyDescent="0.3">
      <c r="A497" s="36">
        <v>4554752.2494043065</v>
      </c>
      <c r="B497" s="42">
        <v>44159</v>
      </c>
    </row>
    <row r="498" spans="1:2" x14ac:dyDescent="0.3">
      <c r="A498" s="36">
        <v>3358652.6800515922</v>
      </c>
      <c r="B498" s="42">
        <v>44187</v>
      </c>
    </row>
    <row r="499" spans="1:2" x14ac:dyDescent="0.3">
      <c r="A499" s="36">
        <v>2618008.207435518</v>
      </c>
      <c r="B499" s="42">
        <v>44186</v>
      </c>
    </row>
    <row r="500" spans="1:2" x14ac:dyDescent="0.3">
      <c r="A500" s="36">
        <v>474024.62781450973</v>
      </c>
      <c r="B500" s="42">
        <v>44162</v>
      </c>
    </row>
    <row r="501" spans="1:2" x14ac:dyDescent="0.3">
      <c r="A501" s="36">
        <v>6977337.3700276995</v>
      </c>
      <c r="B501" s="42">
        <v>44161</v>
      </c>
    </row>
    <row r="502" spans="1:2" x14ac:dyDescent="0.3">
      <c r="A502" s="36">
        <v>818972.70254690968</v>
      </c>
      <c r="B502" s="42">
        <v>44160</v>
      </c>
    </row>
    <row r="503" spans="1:2" x14ac:dyDescent="0.3">
      <c r="A503" s="36">
        <v>10077059.722228454</v>
      </c>
      <c r="B503" s="42">
        <v>44158</v>
      </c>
    </row>
    <row r="504" spans="1:2" x14ac:dyDescent="0.3">
      <c r="A504" s="36">
        <v>140670.11443067854</v>
      </c>
      <c r="B504" s="42">
        <v>44193</v>
      </c>
    </row>
    <row r="505" spans="1:2" x14ac:dyDescent="0.3">
      <c r="A505" s="36">
        <v>165364.99650100581</v>
      </c>
      <c r="B505" s="42">
        <v>44186</v>
      </c>
    </row>
    <row r="506" spans="1:2" x14ac:dyDescent="0.3">
      <c r="A506" s="36">
        <v>173305.78102831909</v>
      </c>
      <c r="B506" s="42">
        <v>44188</v>
      </c>
    </row>
    <row r="507" spans="1:2" x14ac:dyDescent="0.3">
      <c r="A507" s="36">
        <v>183081.17300436486</v>
      </c>
      <c r="B507" s="42">
        <v>44187</v>
      </c>
    </row>
    <row r="508" spans="1:2" x14ac:dyDescent="0.3">
      <c r="A508" s="36">
        <v>318452.29786958318</v>
      </c>
      <c r="B508" s="42">
        <v>44161</v>
      </c>
    </row>
    <row r="509" spans="1:2" x14ac:dyDescent="0.3">
      <c r="A509" s="36">
        <v>56100.216332175441</v>
      </c>
      <c r="B509" s="42">
        <v>44160</v>
      </c>
    </row>
    <row r="510" spans="1:2" x14ac:dyDescent="0.3">
      <c r="A510" s="36">
        <v>208502.68336219108</v>
      </c>
      <c r="B510" s="42">
        <v>44159</v>
      </c>
    </row>
    <row r="511" spans="1:2" x14ac:dyDescent="0.3">
      <c r="A511" s="36">
        <v>22876.969313683003</v>
      </c>
      <c r="B511" s="42">
        <v>44158</v>
      </c>
    </row>
    <row r="512" spans="1:2" x14ac:dyDescent="0.3">
      <c r="A512" s="36">
        <v>280908.05617769872</v>
      </c>
      <c r="B512" s="42">
        <v>44193</v>
      </c>
    </row>
    <row r="513" spans="1:2" x14ac:dyDescent="0.3">
      <c r="A513" s="36">
        <v>278341.79507626034</v>
      </c>
      <c r="B513" s="42">
        <v>44188</v>
      </c>
    </row>
    <row r="514" spans="1:2" x14ac:dyDescent="0.3">
      <c r="A514" s="36">
        <v>272033.48123619152</v>
      </c>
      <c r="B514" s="42">
        <v>44187</v>
      </c>
    </row>
    <row r="515" spans="1:2" x14ac:dyDescent="0.3">
      <c r="A515" s="36">
        <v>194130.85013867918</v>
      </c>
      <c r="B515" s="42">
        <v>44186</v>
      </c>
    </row>
    <row r="516" spans="1:2" x14ac:dyDescent="0.3">
      <c r="A516" s="36">
        <v>28493.508288680994</v>
      </c>
      <c r="B516" s="42">
        <v>44162</v>
      </c>
    </row>
    <row r="517" spans="1:2" x14ac:dyDescent="0.3">
      <c r="A517" s="36">
        <v>555539.84050668485</v>
      </c>
      <c r="B517" s="42">
        <v>44161</v>
      </c>
    </row>
    <row r="518" spans="1:2" x14ac:dyDescent="0.3">
      <c r="A518" s="36">
        <v>69208.642296119404</v>
      </c>
      <c r="B518" s="42">
        <v>44160</v>
      </c>
    </row>
    <row r="519" spans="1:2" x14ac:dyDescent="0.3">
      <c r="A519" s="36">
        <v>332103.020662667</v>
      </c>
      <c r="B519" s="42">
        <v>44159</v>
      </c>
    </row>
    <row r="520" spans="1:2" x14ac:dyDescent="0.3">
      <c r="A520" s="36">
        <v>712028.43943022506</v>
      </c>
      <c r="B520" s="42">
        <v>44193</v>
      </c>
    </row>
    <row r="521" spans="1:2" x14ac:dyDescent="0.3">
      <c r="A521" s="36">
        <v>39632.094403279974</v>
      </c>
      <c r="B521" s="42">
        <v>44189</v>
      </c>
    </row>
    <row r="522" spans="1:2" x14ac:dyDescent="0.3">
      <c r="A522" s="36">
        <v>2536093.6497796052</v>
      </c>
      <c r="B522" s="42">
        <v>44159</v>
      </c>
    </row>
    <row r="523" spans="1:2" x14ac:dyDescent="0.3">
      <c r="A523" s="36">
        <v>820254.68517229217</v>
      </c>
      <c r="B523" s="42">
        <v>44188</v>
      </c>
    </row>
    <row r="524" spans="1:2" x14ac:dyDescent="0.3">
      <c r="A524" s="36">
        <v>1756871.0843670997</v>
      </c>
      <c r="B524" s="42">
        <v>44187</v>
      </c>
    </row>
    <row r="525" spans="1:2" x14ac:dyDescent="0.3">
      <c r="A525" s="36">
        <v>3524999.5245824861</v>
      </c>
      <c r="B525" s="42">
        <v>44161</v>
      </c>
    </row>
    <row r="526" spans="1:2" x14ac:dyDescent="0.3">
      <c r="A526" s="36">
        <v>1777895.1981055338</v>
      </c>
      <c r="B526" s="42">
        <v>44186</v>
      </c>
    </row>
    <row r="527" spans="1:2" x14ac:dyDescent="0.3">
      <c r="A527" s="36">
        <v>224174.66738725832</v>
      </c>
      <c r="B527" s="42">
        <v>44162</v>
      </c>
    </row>
    <row r="528" spans="1:2" x14ac:dyDescent="0.3">
      <c r="A528" s="36">
        <v>475558.76552956889</v>
      </c>
      <c r="B528" s="42">
        <v>44160</v>
      </c>
    </row>
    <row r="529" spans="1:2" x14ac:dyDescent="0.3">
      <c r="A529" s="36">
        <v>245228.92391495849</v>
      </c>
      <c r="B529" s="42">
        <v>44193</v>
      </c>
    </row>
    <row r="530" spans="1:2" x14ac:dyDescent="0.3">
      <c r="A530" s="36">
        <v>74811.449513007683</v>
      </c>
      <c r="B530" s="42">
        <v>44160</v>
      </c>
    </row>
    <row r="531" spans="1:2" x14ac:dyDescent="0.3">
      <c r="A531" s="36">
        <v>602503.61080842617</v>
      </c>
      <c r="B531" s="42">
        <v>44188</v>
      </c>
    </row>
    <row r="532" spans="1:2" x14ac:dyDescent="0.3">
      <c r="A532" s="36">
        <v>391641.27385767322</v>
      </c>
      <c r="B532" s="42">
        <v>44159</v>
      </c>
    </row>
    <row r="533" spans="1:2" x14ac:dyDescent="0.3">
      <c r="A533" s="36">
        <v>581792.66922242485</v>
      </c>
      <c r="B533" s="42">
        <v>44176</v>
      </c>
    </row>
    <row r="534" spans="1:2" x14ac:dyDescent="0.3">
      <c r="A534" s="36">
        <v>727948.58327465388</v>
      </c>
      <c r="B534" s="42">
        <v>44175</v>
      </c>
    </row>
    <row r="535" spans="1:2" x14ac:dyDescent="0.3">
      <c r="A535" s="36">
        <v>185171.98336122546</v>
      </c>
      <c r="B535" s="42">
        <v>44182</v>
      </c>
    </row>
    <row r="536" spans="1:2" x14ac:dyDescent="0.3">
      <c r="A536" s="36">
        <v>643008.89699842909</v>
      </c>
      <c r="B536" s="42">
        <v>44187</v>
      </c>
    </row>
    <row r="537" spans="1:2" x14ac:dyDescent="0.3">
      <c r="A537" s="36">
        <v>1976242.3429265895</v>
      </c>
      <c r="B537" s="42">
        <v>44186</v>
      </c>
    </row>
    <row r="538" spans="1:2" x14ac:dyDescent="0.3">
      <c r="A538" s="36">
        <v>47777.752178253635</v>
      </c>
      <c r="B538" s="42">
        <v>44183</v>
      </c>
    </row>
    <row r="539" spans="1:2" x14ac:dyDescent="0.3">
      <c r="A539" s="36">
        <v>845875.50865629944</v>
      </c>
      <c r="B539" s="42">
        <v>44174</v>
      </c>
    </row>
    <row r="540" spans="1:2" x14ac:dyDescent="0.3">
      <c r="A540" s="36">
        <v>771833.26699669671</v>
      </c>
      <c r="B540" s="42">
        <v>44173</v>
      </c>
    </row>
    <row r="541" spans="1:2" x14ac:dyDescent="0.3">
      <c r="A541" s="36">
        <v>246949.35228605795</v>
      </c>
      <c r="B541" s="42">
        <v>44181</v>
      </c>
    </row>
    <row r="542" spans="1:2" x14ac:dyDescent="0.3">
      <c r="A542" s="36">
        <v>514458.05698783218</v>
      </c>
      <c r="B542" s="42">
        <v>44161</v>
      </c>
    </row>
    <row r="543" spans="1:2" x14ac:dyDescent="0.3">
      <c r="A543" s="36">
        <v>2349605.0797908567</v>
      </c>
      <c r="B543" s="42">
        <v>44172</v>
      </c>
    </row>
    <row r="544" spans="1:2" x14ac:dyDescent="0.3">
      <c r="A544" s="36">
        <v>260246.2286405332</v>
      </c>
      <c r="B544" s="42">
        <v>44180</v>
      </c>
    </row>
    <row r="545" spans="1:2" x14ac:dyDescent="0.3">
      <c r="A545" s="36">
        <v>1466051.1159281328</v>
      </c>
      <c r="B545" s="42">
        <v>44179</v>
      </c>
    </row>
    <row r="546" spans="1:2" x14ac:dyDescent="0.3">
      <c r="A546" s="36">
        <v>32961.849247341263</v>
      </c>
      <c r="B546" s="42">
        <v>44162</v>
      </c>
    </row>
    <row r="547" spans="1:2" x14ac:dyDescent="0.3">
      <c r="A547" s="36">
        <v>650903.8072338925</v>
      </c>
      <c r="B547" s="42">
        <v>44119</v>
      </c>
    </row>
    <row r="548" spans="1:2" x14ac:dyDescent="0.3">
      <c r="A548" s="36">
        <v>657558.41465124639</v>
      </c>
      <c r="B548" s="42">
        <v>44120</v>
      </c>
    </row>
    <row r="549" spans="1:2" x14ac:dyDescent="0.3">
      <c r="A549" s="36">
        <v>534916.03711849754</v>
      </c>
      <c r="B549" s="42">
        <v>44123</v>
      </c>
    </row>
    <row r="550" spans="1:2" x14ac:dyDescent="0.3">
      <c r="A550" s="36">
        <v>309519.1683411047</v>
      </c>
      <c r="B550" s="42">
        <v>44124</v>
      </c>
    </row>
    <row r="551" spans="1:2" x14ac:dyDescent="0.3">
      <c r="A551" s="36">
        <v>617217.43202388741</v>
      </c>
      <c r="B551" s="42">
        <v>44125</v>
      </c>
    </row>
    <row r="552" spans="1:2" x14ac:dyDescent="0.3">
      <c r="A552" s="36">
        <v>640405.07505676779</v>
      </c>
      <c r="B552" s="42">
        <v>44126</v>
      </c>
    </row>
    <row r="553" spans="1:2" x14ac:dyDescent="0.3">
      <c r="A553" s="36">
        <v>620387.83821329859</v>
      </c>
      <c r="B553" s="42">
        <v>44127</v>
      </c>
    </row>
    <row r="554" spans="1:2" x14ac:dyDescent="0.3">
      <c r="A554" s="36">
        <v>10020131.064851437</v>
      </c>
      <c r="B554" s="42">
        <v>44130</v>
      </c>
    </row>
    <row r="555" spans="1:2" x14ac:dyDescent="0.3">
      <c r="A555" s="36">
        <v>1491810.0019528267</v>
      </c>
      <c r="B555" s="42">
        <v>44130</v>
      </c>
    </row>
    <row r="556" spans="1:2" x14ac:dyDescent="0.3">
      <c r="A556" s="36">
        <v>3255467.3234613966</v>
      </c>
      <c r="B556" s="42">
        <v>44130</v>
      </c>
    </row>
    <row r="557" spans="1:2" x14ac:dyDescent="0.3">
      <c r="A557" s="36">
        <v>1575622.2899159912</v>
      </c>
      <c r="B557" s="42">
        <v>44130</v>
      </c>
    </row>
    <row r="558" spans="1:2" x14ac:dyDescent="0.3">
      <c r="A558" s="36">
        <v>153809.77119531014</v>
      </c>
      <c r="B558" s="42">
        <v>44131</v>
      </c>
    </row>
    <row r="559" spans="1:2" x14ac:dyDescent="0.3">
      <c r="A559" s="36">
        <v>377551.96029335936</v>
      </c>
      <c r="B559" s="42">
        <v>44131</v>
      </c>
    </row>
    <row r="560" spans="1:2" x14ac:dyDescent="0.3">
      <c r="A560" s="36">
        <v>1888823.9390584775</v>
      </c>
      <c r="B560" s="42">
        <v>44133</v>
      </c>
    </row>
    <row r="561" spans="1:2" x14ac:dyDescent="0.3">
      <c r="A561" s="36">
        <v>4253342.8087970018</v>
      </c>
      <c r="B561" s="42">
        <v>44133</v>
      </c>
    </row>
    <row r="562" spans="1:2" x14ac:dyDescent="0.3">
      <c r="A562" s="36">
        <v>1487331.1904355865</v>
      </c>
      <c r="B562" s="42">
        <v>44133</v>
      </c>
    </row>
    <row r="563" spans="1:2" x14ac:dyDescent="0.3">
      <c r="A563" s="36">
        <v>597621.22389930603</v>
      </c>
      <c r="B563" s="42">
        <v>44133</v>
      </c>
    </row>
    <row r="564" spans="1:2" x14ac:dyDescent="0.3">
      <c r="A564" s="36">
        <v>2588106.7798487148</v>
      </c>
      <c r="B564" s="42">
        <v>44134</v>
      </c>
    </row>
    <row r="565" spans="1:2" x14ac:dyDescent="0.3">
      <c r="A565" s="36">
        <v>4495099.8052083179</v>
      </c>
      <c r="B565" s="42">
        <v>44134</v>
      </c>
    </row>
    <row r="566" spans="1:2" x14ac:dyDescent="0.3">
      <c r="A566" s="36">
        <v>1534401.7753621116</v>
      </c>
      <c r="B566" s="42">
        <v>44134</v>
      </c>
    </row>
    <row r="567" spans="1:2" x14ac:dyDescent="0.3">
      <c r="A567" s="36">
        <v>670375.35228442925</v>
      </c>
      <c r="B567" s="42">
        <v>44134</v>
      </c>
    </row>
    <row r="568" spans="1:2" x14ac:dyDescent="0.3">
      <c r="A568" s="36">
        <v>609614.73071326409</v>
      </c>
      <c r="B568" s="42">
        <v>44138</v>
      </c>
    </row>
    <row r="569" spans="1:2" x14ac:dyDescent="0.3">
      <c r="A569" s="36">
        <v>3698604.4450382064</v>
      </c>
      <c r="B569" s="42">
        <v>44138</v>
      </c>
    </row>
    <row r="570" spans="1:2" x14ac:dyDescent="0.3">
      <c r="A570" s="36">
        <v>1535636.7806982931</v>
      </c>
      <c r="B570" s="42">
        <v>44138</v>
      </c>
    </row>
    <row r="571" spans="1:2" x14ac:dyDescent="0.3">
      <c r="A571" s="36">
        <v>1152754.9564524882</v>
      </c>
      <c r="B571" s="42">
        <v>44165</v>
      </c>
    </row>
    <row r="572" spans="1:2" x14ac:dyDescent="0.3">
      <c r="A572" s="36">
        <v>302461.17869684368</v>
      </c>
      <c r="B572" s="42">
        <v>44166</v>
      </c>
    </row>
    <row r="573" spans="1:2" x14ac:dyDescent="0.3">
      <c r="A573" s="36">
        <v>112977.65504883193</v>
      </c>
      <c r="B573" s="42">
        <v>44167</v>
      </c>
    </row>
    <row r="574" spans="1:2" x14ac:dyDescent="0.3">
      <c r="A574" s="36">
        <v>118345.40263725042</v>
      </c>
      <c r="B574" s="42">
        <v>44168</v>
      </c>
    </row>
    <row r="575" spans="1:2" x14ac:dyDescent="0.3">
      <c r="A575" s="36">
        <v>568158.25727251626</v>
      </c>
      <c r="B575" s="42">
        <v>44169</v>
      </c>
    </row>
    <row r="576" spans="1:2" x14ac:dyDescent="0.3">
      <c r="A576" s="36">
        <v>2707134.3180323597</v>
      </c>
      <c r="B576" s="42">
        <v>44168</v>
      </c>
    </row>
    <row r="577" spans="1:2" x14ac:dyDescent="0.3">
      <c r="A577" s="36">
        <v>191855.85742672425</v>
      </c>
      <c r="B577" s="42">
        <v>44167</v>
      </c>
    </row>
    <row r="578" spans="1:2" x14ac:dyDescent="0.3">
      <c r="A578" s="36">
        <v>4020184.9649629728</v>
      </c>
      <c r="B578" s="42">
        <v>44166</v>
      </c>
    </row>
    <row r="579" spans="1:2" x14ac:dyDescent="0.3">
      <c r="A579" s="36">
        <v>142189.80310835803</v>
      </c>
      <c r="B579" s="42">
        <v>44168</v>
      </c>
    </row>
    <row r="580" spans="1:2" x14ac:dyDescent="0.3">
      <c r="A580" s="36">
        <v>15680.337785474358</v>
      </c>
      <c r="B580" s="42">
        <v>44167</v>
      </c>
    </row>
    <row r="581" spans="1:2" x14ac:dyDescent="0.3">
      <c r="A581" s="36">
        <v>35451.629944470624</v>
      </c>
      <c r="B581" s="42">
        <v>44169</v>
      </c>
    </row>
    <row r="582" spans="1:2" x14ac:dyDescent="0.3">
      <c r="A582" s="36">
        <v>445617.43477788084</v>
      </c>
      <c r="B582" s="42">
        <v>44168</v>
      </c>
    </row>
    <row r="583" spans="1:2" x14ac:dyDescent="0.3">
      <c r="A583" s="36">
        <v>62525.331356340692</v>
      </c>
      <c r="B583" s="42">
        <v>44167</v>
      </c>
    </row>
    <row r="584" spans="1:2" x14ac:dyDescent="0.3">
      <c r="A584" s="36">
        <v>240663.86248384806</v>
      </c>
      <c r="B584" s="42">
        <v>44169</v>
      </c>
    </row>
    <row r="585" spans="1:2" x14ac:dyDescent="0.3">
      <c r="A585" s="36">
        <v>2132847.0564904213</v>
      </c>
      <c r="B585" s="42">
        <v>44168</v>
      </c>
    </row>
    <row r="586" spans="1:2" x14ac:dyDescent="0.3">
      <c r="A586" s="36">
        <v>291026.33988663176</v>
      </c>
      <c r="B586" s="42">
        <v>44167</v>
      </c>
    </row>
    <row r="587" spans="1:2" x14ac:dyDescent="0.3">
      <c r="A587" s="36">
        <v>1762046.3051787214</v>
      </c>
      <c r="B587" s="42">
        <v>44166</v>
      </c>
    </row>
    <row r="588" spans="1:2" x14ac:dyDescent="0.3">
      <c r="A588" s="36">
        <v>26151.656481243408</v>
      </c>
      <c r="B588" s="42">
        <v>44169</v>
      </c>
    </row>
    <row r="589" spans="1:2" x14ac:dyDescent="0.3">
      <c r="A589" s="36">
        <v>176716.21165164138</v>
      </c>
      <c r="B589" s="42">
        <v>44168</v>
      </c>
    </row>
    <row r="590" spans="1:2" x14ac:dyDescent="0.3">
      <c r="A590" s="36">
        <v>43233.019940033664</v>
      </c>
      <c r="B590" s="42">
        <v>44167</v>
      </c>
    </row>
    <row r="591" spans="1:2" x14ac:dyDescent="0.3">
      <c r="A591" s="36">
        <v>98615.964813594692</v>
      </c>
      <c r="B591" s="42">
        <v>44166</v>
      </c>
    </row>
    <row r="592" spans="1:2" x14ac:dyDescent="0.3">
      <c r="A592" s="36">
        <v>54507.132497351289</v>
      </c>
      <c r="B592" s="42">
        <v>44140</v>
      </c>
    </row>
    <row r="593" spans="1:2" x14ac:dyDescent="0.3">
      <c r="A593" s="36">
        <v>3152415.9474051422</v>
      </c>
      <c r="B593" s="42">
        <v>44140</v>
      </c>
    </row>
    <row r="594" spans="1:2" x14ac:dyDescent="0.3">
      <c r="A594" s="36">
        <v>671494.37347183109</v>
      </c>
      <c r="B594" s="42">
        <v>44169</v>
      </c>
    </row>
    <row r="595" spans="1:2" x14ac:dyDescent="0.3">
      <c r="A595" s="36">
        <v>1464237.4334909217</v>
      </c>
      <c r="B595" s="42">
        <v>44169</v>
      </c>
    </row>
    <row r="596" spans="1:2" x14ac:dyDescent="0.3">
      <c r="A596" s="36">
        <v>531657.6290494909</v>
      </c>
      <c r="B596" s="42">
        <v>44169</v>
      </c>
    </row>
    <row r="597" spans="1:2" x14ac:dyDescent="0.3">
      <c r="A597" s="36">
        <v>248712.38764136223</v>
      </c>
      <c r="B597" s="42">
        <v>44169</v>
      </c>
    </row>
    <row r="598" spans="1:2" x14ac:dyDescent="0.3">
      <c r="A598" s="36">
        <v>1019683.2436310258</v>
      </c>
      <c r="B598" s="42">
        <v>44172</v>
      </c>
    </row>
    <row r="599" spans="1:2" x14ac:dyDescent="0.3">
      <c r="A599" s="36">
        <v>2508804.8216312453</v>
      </c>
      <c r="B599" s="42">
        <v>44172</v>
      </c>
    </row>
    <row r="600" spans="1:2" x14ac:dyDescent="0.3">
      <c r="A600" s="36">
        <v>915830.09274430911</v>
      </c>
      <c r="B600" s="42">
        <v>44172</v>
      </c>
    </row>
    <row r="601" spans="1:2" x14ac:dyDescent="0.3">
      <c r="A601" s="36">
        <v>402880.71933528146</v>
      </c>
      <c r="B601" s="42">
        <v>44172</v>
      </c>
    </row>
    <row r="602" spans="1:2" x14ac:dyDescent="0.3">
      <c r="A602" s="36">
        <v>2459578.0347328484</v>
      </c>
      <c r="B602" s="42">
        <v>44141</v>
      </c>
    </row>
    <row r="603" spans="1:2" x14ac:dyDescent="0.3">
      <c r="A603" s="36">
        <v>61634.534208286379</v>
      </c>
      <c r="B603" s="42">
        <v>44141</v>
      </c>
    </row>
    <row r="604" spans="1:2" x14ac:dyDescent="0.3">
      <c r="A604" s="36">
        <v>1159324.5024522361</v>
      </c>
      <c r="B604" s="42">
        <v>44172</v>
      </c>
    </row>
    <row r="605" spans="1:2" x14ac:dyDescent="0.3">
      <c r="A605" s="36">
        <v>2839450.8257247284</v>
      </c>
      <c r="B605" s="42">
        <v>44172</v>
      </c>
    </row>
    <row r="606" spans="1:2" x14ac:dyDescent="0.3">
      <c r="A606" s="36">
        <v>1025624.8310719051</v>
      </c>
      <c r="B606" s="42">
        <v>44172</v>
      </c>
    </row>
    <row r="607" spans="1:2" x14ac:dyDescent="0.3">
      <c r="A607" s="36">
        <v>432635.18857795798</v>
      </c>
      <c r="B607" s="42">
        <v>44172</v>
      </c>
    </row>
    <row r="608" spans="1:2" x14ac:dyDescent="0.3">
      <c r="A608" s="36">
        <v>14059660.862732962</v>
      </c>
      <c r="B608" s="42">
        <v>44172</v>
      </c>
    </row>
    <row r="609" spans="1:2" x14ac:dyDescent="0.3">
      <c r="A609" s="36">
        <v>10671943.179030322</v>
      </c>
      <c r="B609" s="42">
        <v>44144</v>
      </c>
    </row>
    <row r="610" spans="1:2" x14ac:dyDescent="0.3">
      <c r="A610" s="36">
        <v>3779837.4873636449</v>
      </c>
      <c r="B610" s="42">
        <v>44141</v>
      </c>
    </row>
    <row r="611" spans="1:2" x14ac:dyDescent="0.3">
      <c r="A611" s="36">
        <v>10937.884263302951</v>
      </c>
      <c r="B611" s="42">
        <v>44172</v>
      </c>
    </row>
    <row r="612" spans="1:2" x14ac:dyDescent="0.3">
      <c r="A612" s="36">
        <v>463596.39472409186</v>
      </c>
      <c r="B612" s="42">
        <v>44144</v>
      </c>
    </row>
    <row r="613" spans="1:2" x14ac:dyDescent="0.3">
      <c r="A613" s="36">
        <v>1008238.5649259815</v>
      </c>
      <c r="B613" s="42">
        <v>44172</v>
      </c>
    </row>
    <row r="614" spans="1:2" x14ac:dyDescent="0.3">
      <c r="A614" s="36">
        <v>7540288.8677814072</v>
      </c>
      <c r="B614" s="42">
        <v>44172</v>
      </c>
    </row>
    <row r="615" spans="1:2" x14ac:dyDescent="0.3">
      <c r="A615" s="36">
        <v>5772248.3934956733</v>
      </c>
      <c r="B615" s="42">
        <v>44144</v>
      </c>
    </row>
    <row r="616" spans="1:2" x14ac:dyDescent="0.3">
      <c r="A616" s="36">
        <v>1557387.1122865118</v>
      </c>
      <c r="B616" s="42">
        <v>44172</v>
      </c>
    </row>
    <row r="617" spans="1:2" x14ac:dyDescent="0.3">
      <c r="A617" s="36">
        <v>917416.49429794541</v>
      </c>
      <c r="B617" s="42">
        <v>44144</v>
      </c>
    </row>
    <row r="618" spans="1:2" x14ac:dyDescent="0.3">
      <c r="A618" s="36">
        <v>107432.55376305942</v>
      </c>
      <c r="B618" s="42">
        <v>44141</v>
      </c>
    </row>
    <row r="619" spans="1:2" x14ac:dyDescent="0.3">
      <c r="A619" s="36">
        <v>3400158.0706030643</v>
      </c>
      <c r="B619" s="42">
        <v>44207</v>
      </c>
    </row>
    <row r="620" spans="1:2" x14ac:dyDescent="0.3">
      <c r="A620" s="36">
        <v>458075.66374904074</v>
      </c>
      <c r="B620" s="42">
        <v>44176</v>
      </c>
    </row>
    <row r="621" spans="1:2" x14ac:dyDescent="0.3">
      <c r="A621" s="36">
        <v>6651147.6713303206</v>
      </c>
      <c r="B621" s="44">
        <v>44175</v>
      </c>
    </row>
    <row r="622" spans="1:2" x14ac:dyDescent="0.3">
      <c r="A622" s="36">
        <v>50707.075498751248</v>
      </c>
      <c r="B622" s="42">
        <v>44174</v>
      </c>
    </row>
    <row r="623" spans="1:2" x14ac:dyDescent="0.3">
      <c r="A623" s="36">
        <v>685808.34086186229</v>
      </c>
      <c r="B623" s="42">
        <v>44146</v>
      </c>
    </row>
    <row r="624" spans="1:2" x14ac:dyDescent="0.3">
      <c r="A624" s="36">
        <v>10144880.774515416</v>
      </c>
      <c r="B624" s="42">
        <v>44145</v>
      </c>
    </row>
    <row r="625" spans="1:2" x14ac:dyDescent="0.3">
      <c r="A625" s="36">
        <v>99631.419936604449</v>
      </c>
      <c r="B625" s="42">
        <v>44207</v>
      </c>
    </row>
    <row r="626" spans="1:2" x14ac:dyDescent="0.3">
      <c r="A626" s="36">
        <v>13437.396288303749</v>
      </c>
      <c r="B626" s="42">
        <v>44176</v>
      </c>
    </row>
    <row r="627" spans="1:2" x14ac:dyDescent="0.3">
      <c r="A627" s="36">
        <v>296511.25194401515</v>
      </c>
      <c r="B627" s="42">
        <v>44175</v>
      </c>
    </row>
    <row r="628" spans="1:2" x14ac:dyDescent="0.3">
      <c r="A628" s="36">
        <v>17527.900312246569</v>
      </c>
      <c r="B628" s="42">
        <v>44146</v>
      </c>
    </row>
    <row r="629" spans="1:2" x14ac:dyDescent="0.3">
      <c r="A629" s="36">
        <v>14004.389712254329</v>
      </c>
      <c r="B629" s="42">
        <v>44141</v>
      </c>
    </row>
    <row r="630" spans="1:2" x14ac:dyDescent="0.3">
      <c r="A630" s="36">
        <v>224997.51591501906</v>
      </c>
      <c r="B630" s="42">
        <v>44207</v>
      </c>
    </row>
    <row r="631" spans="1:2" x14ac:dyDescent="0.3">
      <c r="A631" s="36">
        <v>21480.304093949631</v>
      </c>
      <c r="B631" s="42">
        <v>44176</v>
      </c>
    </row>
    <row r="632" spans="1:2" x14ac:dyDescent="0.3">
      <c r="A632" s="36">
        <v>483545.52249166026</v>
      </c>
      <c r="B632" s="42">
        <v>44175</v>
      </c>
    </row>
    <row r="633" spans="1:2" x14ac:dyDescent="0.3">
      <c r="A633" s="36">
        <v>29185.612823658288</v>
      </c>
      <c r="B633" s="42">
        <v>44146</v>
      </c>
    </row>
    <row r="634" spans="1:2" x14ac:dyDescent="0.3">
      <c r="A634" s="36">
        <v>1683326.7485559697</v>
      </c>
      <c r="B634" s="42">
        <v>44207</v>
      </c>
    </row>
    <row r="635" spans="1:2" x14ac:dyDescent="0.3">
      <c r="A635" s="36">
        <v>21603.940159890713</v>
      </c>
      <c r="B635" s="42">
        <v>44204</v>
      </c>
    </row>
    <row r="636" spans="1:2" x14ac:dyDescent="0.3">
      <c r="A636" s="36">
        <v>185354.39227856364</v>
      </c>
      <c r="B636" s="42">
        <v>44176</v>
      </c>
    </row>
    <row r="637" spans="1:2" x14ac:dyDescent="0.3">
      <c r="A637" s="36">
        <v>3248514.4972863793</v>
      </c>
      <c r="B637" s="42">
        <v>44175</v>
      </c>
    </row>
    <row r="638" spans="1:2" x14ac:dyDescent="0.3">
      <c r="A638" s="36">
        <v>235849.05642769652</v>
      </c>
      <c r="B638" s="42">
        <v>44146</v>
      </c>
    </row>
    <row r="639" spans="1:2" x14ac:dyDescent="0.3">
      <c r="A639" s="36">
        <v>15856.557052872515</v>
      </c>
      <c r="B639" s="42">
        <v>44173</v>
      </c>
    </row>
    <row r="640" spans="1:2" x14ac:dyDescent="0.3">
      <c r="A640" s="36">
        <v>2127069.7990616923</v>
      </c>
      <c r="B640" s="42">
        <v>44145</v>
      </c>
    </row>
    <row r="641" spans="1:2" x14ac:dyDescent="0.3">
      <c r="A641" s="36">
        <v>241239.6324801358</v>
      </c>
      <c r="B641" s="42">
        <v>44207</v>
      </c>
    </row>
    <row r="642" spans="1:2" x14ac:dyDescent="0.3">
      <c r="A642" s="36">
        <v>10215.718549340534</v>
      </c>
      <c r="B642" s="42">
        <v>44202</v>
      </c>
    </row>
    <row r="643" spans="1:2" x14ac:dyDescent="0.3">
      <c r="A643" s="36">
        <v>44673.650592337464</v>
      </c>
      <c r="B643" s="42">
        <v>44176</v>
      </c>
    </row>
    <row r="644" spans="1:2" x14ac:dyDescent="0.3">
      <c r="A644" s="36">
        <v>474922.4115810743</v>
      </c>
      <c r="B644" s="42">
        <v>44175</v>
      </c>
    </row>
    <row r="645" spans="1:2" x14ac:dyDescent="0.3">
      <c r="A645" s="36">
        <v>29206.298596312059</v>
      </c>
      <c r="B645" s="42">
        <v>44146</v>
      </c>
    </row>
    <row r="646" spans="1:2" x14ac:dyDescent="0.3">
      <c r="A646" s="36">
        <v>157850.67373371779</v>
      </c>
      <c r="B646" s="42">
        <v>44174</v>
      </c>
    </row>
    <row r="647" spans="1:2" x14ac:dyDescent="0.3">
      <c r="A647" s="36">
        <v>444671.95817271352</v>
      </c>
      <c r="B647" s="42">
        <v>44173</v>
      </c>
    </row>
    <row r="648" spans="1:2" x14ac:dyDescent="0.3">
      <c r="A648" s="36">
        <v>294234.30781771458</v>
      </c>
      <c r="B648" s="42">
        <v>44172</v>
      </c>
    </row>
    <row r="649" spans="1:2" x14ac:dyDescent="0.3">
      <c r="A649" s="36">
        <v>341895.08604725596</v>
      </c>
      <c r="B649" s="42">
        <v>44169</v>
      </c>
    </row>
    <row r="650" spans="1:2" x14ac:dyDescent="0.3">
      <c r="A650" s="36">
        <v>420599.46209730068</v>
      </c>
      <c r="B650" s="42">
        <v>44145</v>
      </c>
    </row>
    <row r="651" spans="1:2" x14ac:dyDescent="0.3">
      <c r="A651" s="36">
        <v>1716416.6796614088</v>
      </c>
      <c r="B651" s="42">
        <v>44141</v>
      </c>
    </row>
    <row r="652" spans="1:2" x14ac:dyDescent="0.3">
      <c r="A652" s="36">
        <v>15353.381379776503</v>
      </c>
      <c r="B652" s="42">
        <v>44173</v>
      </c>
    </row>
    <row r="653" spans="1:2" x14ac:dyDescent="0.3">
      <c r="A653" s="36">
        <v>15899.117340565095</v>
      </c>
      <c r="B653" s="42">
        <v>44169</v>
      </c>
    </row>
    <row r="654" spans="1:2" x14ac:dyDescent="0.3">
      <c r="A654" s="36">
        <v>28318.639802408528</v>
      </c>
      <c r="B654" s="42">
        <v>44141</v>
      </c>
    </row>
    <row r="655" spans="1:2" x14ac:dyDescent="0.3">
      <c r="A655" s="36">
        <v>11375.836675610568</v>
      </c>
      <c r="B655" s="42">
        <v>44174</v>
      </c>
    </row>
    <row r="656" spans="1:2" x14ac:dyDescent="0.3">
      <c r="A656" s="36">
        <v>20266.532397855204</v>
      </c>
      <c r="B656" s="42">
        <v>44173</v>
      </c>
    </row>
    <row r="657" spans="1:2" x14ac:dyDescent="0.3">
      <c r="A657" s="36">
        <v>23067.641959780973</v>
      </c>
      <c r="B657" s="42">
        <v>44169</v>
      </c>
    </row>
    <row r="658" spans="1:2" x14ac:dyDescent="0.3">
      <c r="A658" s="36">
        <v>30690.235579500113</v>
      </c>
      <c r="B658" s="42">
        <v>44145</v>
      </c>
    </row>
    <row r="659" spans="1:2" x14ac:dyDescent="0.3">
      <c r="A659" s="36">
        <v>839164.62212862959</v>
      </c>
      <c r="B659" s="42">
        <v>44141</v>
      </c>
    </row>
    <row r="660" spans="1:2" x14ac:dyDescent="0.3">
      <c r="A660" s="36">
        <v>67344.611775413083</v>
      </c>
      <c r="B660" s="42">
        <v>44174</v>
      </c>
    </row>
    <row r="661" spans="1:2" x14ac:dyDescent="0.3">
      <c r="A661" s="36">
        <v>133156.76080250254</v>
      </c>
      <c r="B661" s="42">
        <v>44173</v>
      </c>
    </row>
    <row r="662" spans="1:2" x14ac:dyDescent="0.3">
      <c r="A662" s="36">
        <v>736215.10893850017</v>
      </c>
      <c r="B662" s="42">
        <v>44172</v>
      </c>
    </row>
    <row r="663" spans="1:2" x14ac:dyDescent="0.3">
      <c r="A663" s="36">
        <v>166612.2174601549</v>
      </c>
      <c r="B663" s="42">
        <v>44169</v>
      </c>
    </row>
    <row r="664" spans="1:2" x14ac:dyDescent="0.3">
      <c r="A664" s="36">
        <v>325165.7077572323</v>
      </c>
      <c r="B664" s="42">
        <v>44145</v>
      </c>
    </row>
    <row r="665" spans="1:2" x14ac:dyDescent="0.3">
      <c r="A665" s="36">
        <v>1083211.5964412261</v>
      </c>
      <c r="B665" s="42">
        <v>44144</v>
      </c>
    </row>
    <row r="666" spans="1:2" x14ac:dyDescent="0.3">
      <c r="A666" s="36">
        <v>20344.31694066093</v>
      </c>
      <c r="B666" s="42">
        <v>44173</v>
      </c>
    </row>
    <row r="667" spans="1:2" x14ac:dyDescent="0.3">
      <c r="A667" s="36">
        <v>93236.952320784752</v>
      </c>
      <c r="B667" s="42">
        <v>44172</v>
      </c>
    </row>
    <row r="668" spans="1:2" x14ac:dyDescent="0.3">
      <c r="A668" s="36">
        <v>19487.417728849494</v>
      </c>
      <c r="B668" s="42">
        <v>44175</v>
      </c>
    </row>
    <row r="669" spans="1:2" x14ac:dyDescent="0.3">
      <c r="A669" s="36">
        <v>12685.183906574839</v>
      </c>
      <c r="B669" s="42">
        <v>44174</v>
      </c>
    </row>
    <row r="670" spans="1:2" x14ac:dyDescent="0.3">
      <c r="A670" s="36">
        <v>71418.209672989266</v>
      </c>
      <c r="B670" s="42">
        <v>44140</v>
      </c>
    </row>
    <row r="671" spans="1:2" x14ac:dyDescent="0.3">
      <c r="A671" s="36">
        <v>24244.922195464416</v>
      </c>
      <c r="B671" s="42">
        <v>44169</v>
      </c>
    </row>
    <row r="672" spans="1:2" x14ac:dyDescent="0.3">
      <c r="A672" s="36">
        <v>29915.731133347901</v>
      </c>
      <c r="B672" s="42">
        <v>44145</v>
      </c>
    </row>
    <row r="673" spans="1:2" x14ac:dyDescent="0.3">
      <c r="A673" s="36">
        <v>834738.61770668335</v>
      </c>
      <c r="B673" s="42">
        <v>44141</v>
      </c>
    </row>
    <row r="674" spans="1:2" x14ac:dyDescent="0.3">
      <c r="A674" s="36">
        <v>6991288.3206198523</v>
      </c>
      <c r="B674" s="42">
        <v>44176</v>
      </c>
    </row>
    <row r="675" spans="1:2" x14ac:dyDescent="0.3">
      <c r="A675" s="36">
        <v>543134.1546951069</v>
      </c>
      <c r="B675" s="42">
        <v>44176</v>
      </c>
    </row>
    <row r="676" spans="1:2" x14ac:dyDescent="0.3">
      <c r="A676" s="36">
        <v>433843.81524116488</v>
      </c>
      <c r="B676" s="42">
        <v>44176</v>
      </c>
    </row>
    <row r="677" spans="1:2" x14ac:dyDescent="0.3">
      <c r="A677" s="36">
        <v>19821665.068080485</v>
      </c>
      <c r="B677" s="42">
        <v>44179</v>
      </c>
    </row>
    <row r="678" spans="1:2" x14ac:dyDescent="0.3">
      <c r="A678" s="36">
        <v>20227.440581072697</v>
      </c>
      <c r="B678" s="42">
        <v>44179</v>
      </c>
    </row>
    <row r="679" spans="1:2" x14ac:dyDescent="0.3">
      <c r="A679" s="36">
        <v>1082761.097474291</v>
      </c>
      <c r="B679" s="42">
        <v>44179</v>
      </c>
    </row>
    <row r="680" spans="1:2" x14ac:dyDescent="0.3">
      <c r="A680" s="36">
        <v>145170.12245501095</v>
      </c>
      <c r="B680" s="42">
        <v>44203</v>
      </c>
    </row>
    <row r="681" spans="1:2" x14ac:dyDescent="0.3">
      <c r="A681" s="36">
        <v>281060.87706126767</v>
      </c>
      <c r="B681" s="42">
        <v>44202</v>
      </c>
    </row>
    <row r="682" spans="1:2" x14ac:dyDescent="0.3">
      <c r="A682" s="36">
        <v>283385.5022354658</v>
      </c>
      <c r="B682" s="42">
        <v>44201</v>
      </c>
    </row>
    <row r="683" spans="1:2" x14ac:dyDescent="0.3">
      <c r="A683" s="36">
        <v>15126.534786343836</v>
      </c>
      <c r="B683" s="42">
        <v>44202</v>
      </c>
    </row>
    <row r="684" spans="1:2" x14ac:dyDescent="0.3">
      <c r="A684" s="36">
        <v>12461.168201881685</v>
      </c>
      <c r="B684" s="42">
        <v>44201</v>
      </c>
    </row>
    <row r="685" spans="1:2" x14ac:dyDescent="0.3">
      <c r="A685" s="36">
        <v>11407.053673640883</v>
      </c>
      <c r="B685" s="42">
        <v>44182</v>
      </c>
    </row>
    <row r="686" spans="1:2" x14ac:dyDescent="0.3">
      <c r="A686" s="36">
        <v>36586.356483351068</v>
      </c>
      <c r="B686" s="42">
        <v>44204</v>
      </c>
    </row>
    <row r="687" spans="1:2" x14ac:dyDescent="0.3">
      <c r="A687" s="36">
        <v>76220.821153857672</v>
      </c>
      <c r="B687" s="42">
        <v>44203</v>
      </c>
    </row>
    <row r="688" spans="1:2" x14ac:dyDescent="0.3">
      <c r="A688" s="36">
        <v>110657.73349116376</v>
      </c>
      <c r="B688" s="42">
        <v>44202</v>
      </c>
    </row>
    <row r="689" spans="1:2" x14ac:dyDescent="0.3">
      <c r="A689" s="36">
        <v>125771.50402443091</v>
      </c>
      <c r="B689" s="42">
        <v>44201</v>
      </c>
    </row>
    <row r="690" spans="1:2" x14ac:dyDescent="0.3">
      <c r="A690" s="36">
        <v>6610851.6833925452</v>
      </c>
      <c r="B690" s="42">
        <v>44179</v>
      </c>
    </row>
    <row r="691" spans="1:2" x14ac:dyDescent="0.3">
      <c r="A691" s="36">
        <v>12314.047961293692</v>
      </c>
      <c r="B691" s="42">
        <v>44203</v>
      </c>
    </row>
    <row r="692" spans="1:2" x14ac:dyDescent="0.3">
      <c r="A692" s="36">
        <v>19852.313991014031</v>
      </c>
      <c r="B692" s="42">
        <v>44202</v>
      </c>
    </row>
    <row r="693" spans="1:2" x14ac:dyDescent="0.3">
      <c r="A693" s="36">
        <v>14096.745263450048</v>
      </c>
      <c r="B693" s="42">
        <v>44201</v>
      </c>
    </row>
    <row r="694" spans="1:2" x14ac:dyDescent="0.3">
      <c r="A694" s="36">
        <v>211488.72003120004</v>
      </c>
      <c r="B694" s="42">
        <v>44179</v>
      </c>
    </row>
    <row r="695" spans="1:2" x14ac:dyDescent="0.3">
      <c r="A695" s="36">
        <v>386410.99676299916</v>
      </c>
      <c r="B695" s="42">
        <v>44183</v>
      </c>
    </row>
    <row r="696" spans="1:2" x14ac:dyDescent="0.3">
      <c r="A696" s="36">
        <v>6645501.3509933576</v>
      </c>
      <c r="B696" s="42">
        <v>44182</v>
      </c>
    </row>
    <row r="697" spans="1:2" x14ac:dyDescent="0.3">
      <c r="A697" s="36">
        <v>286291.75654744176</v>
      </c>
      <c r="B697" s="42">
        <v>44182</v>
      </c>
    </row>
    <row r="698" spans="1:2" x14ac:dyDescent="0.3">
      <c r="A698" s="36">
        <v>26118.481765920671</v>
      </c>
      <c r="B698" s="42">
        <v>44183</v>
      </c>
    </row>
    <row r="699" spans="1:2" x14ac:dyDescent="0.3">
      <c r="A699" s="36">
        <v>513909.19710534374</v>
      </c>
      <c r="B699" s="42">
        <v>44182</v>
      </c>
    </row>
    <row r="700" spans="1:2" x14ac:dyDescent="0.3">
      <c r="A700" s="36">
        <v>207379.78625916058</v>
      </c>
      <c r="B700" s="42">
        <v>44183</v>
      </c>
    </row>
    <row r="701" spans="1:2" x14ac:dyDescent="0.3">
      <c r="A701" s="36">
        <v>3295916.0366582819</v>
      </c>
      <c r="B701" s="42">
        <v>44182</v>
      </c>
    </row>
    <row r="702" spans="1:2" x14ac:dyDescent="0.3">
      <c r="A702" s="36">
        <v>18210.919963943157</v>
      </c>
      <c r="B702" s="42">
        <v>44183</v>
      </c>
    </row>
    <row r="703" spans="1:2" x14ac:dyDescent="0.3">
      <c r="A703" s="36">
        <v>501799.56946283398</v>
      </c>
      <c r="B703" s="42">
        <v>44182</v>
      </c>
    </row>
    <row r="704" spans="1:2" x14ac:dyDescent="0.3">
      <c r="A704" s="36">
        <v>73367.693693911104</v>
      </c>
      <c r="B704" s="42">
        <v>44181</v>
      </c>
    </row>
    <row r="705" spans="1:2" x14ac:dyDescent="0.3">
      <c r="A705" s="36">
        <v>1963984.9159075397</v>
      </c>
      <c r="B705" s="42">
        <v>44183</v>
      </c>
    </row>
    <row r="706" spans="1:2" x14ac:dyDescent="0.3">
      <c r="A706" s="36">
        <v>814859.52606664621</v>
      </c>
      <c r="B706" s="42">
        <v>44154</v>
      </c>
    </row>
    <row r="707" spans="1:2" x14ac:dyDescent="0.3">
      <c r="A707" s="36">
        <v>421014.37552347087</v>
      </c>
      <c r="B707" s="42">
        <v>44182</v>
      </c>
    </row>
    <row r="708" spans="1:2" x14ac:dyDescent="0.3">
      <c r="A708" s="36">
        <v>1041730.5799215867</v>
      </c>
      <c r="B708" s="42">
        <v>44181</v>
      </c>
    </row>
    <row r="709" spans="1:2" x14ac:dyDescent="0.3">
      <c r="A709" s="36">
        <v>558296.25238202035</v>
      </c>
      <c r="B709" s="42">
        <v>44181</v>
      </c>
    </row>
    <row r="710" spans="1:2" x14ac:dyDescent="0.3">
      <c r="A710" s="36">
        <v>2436273.7730906853</v>
      </c>
      <c r="B710" s="42">
        <v>44183</v>
      </c>
    </row>
    <row r="711" spans="1:2" x14ac:dyDescent="0.3">
      <c r="A711" s="36">
        <v>1073962.2535633761</v>
      </c>
      <c r="B711" s="42">
        <v>44182</v>
      </c>
    </row>
    <row r="712" spans="1:2" x14ac:dyDescent="0.3">
      <c r="A712" s="36">
        <v>3321121.1519782743</v>
      </c>
      <c r="B712" s="42">
        <v>44154</v>
      </c>
    </row>
    <row r="713" spans="1:2" x14ac:dyDescent="0.3">
      <c r="A713" s="36">
        <v>832422.60073779628</v>
      </c>
      <c r="B713" s="42">
        <v>44183</v>
      </c>
    </row>
    <row r="714" spans="1:2" x14ac:dyDescent="0.3">
      <c r="A714" s="36">
        <v>366709.17972582858</v>
      </c>
      <c r="B714" s="42">
        <v>44182</v>
      </c>
    </row>
    <row r="715" spans="1:2" x14ac:dyDescent="0.3">
      <c r="A715" s="36">
        <v>155687.43689999863</v>
      </c>
      <c r="B715" s="42">
        <v>44181</v>
      </c>
    </row>
    <row r="716" spans="1:2" x14ac:dyDescent="0.3">
      <c r="A716" s="36">
        <v>323532.71881871606</v>
      </c>
      <c r="B716" s="42">
        <v>44186</v>
      </c>
    </row>
    <row r="717" spans="1:2" x14ac:dyDescent="0.3">
      <c r="A717" s="36">
        <v>80159.104067028253</v>
      </c>
      <c r="B717" s="42">
        <v>44181</v>
      </c>
    </row>
    <row r="718" spans="1:2" x14ac:dyDescent="0.3">
      <c r="A718" s="36">
        <v>375690.82605449238</v>
      </c>
      <c r="B718" s="42">
        <v>44183</v>
      </c>
    </row>
    <row r="719" spans="1:2" x14ac:dyDescent="0.3">
      <c r="A719" s="36">
        <v>186556.23638656095</v>
      </c>
      <c r="B719" s="42">
        <v>44182</v>
      </c>
    </row>
    <row r="720" spans="1:2" x14ac:dyDescent="0.3">
      <c r="A720" s="36">
        <v>362987.04415494908</v>
      </c>
      <c r="B720" s="42">
        <v>44186</v>
      </c>
    </row>
    <row r="721" spans="1:2" x14ac:dyDescent="0.3">
      <c r="A721" s="36">
        <v>3025312.7545226784</v>
      </c>
      <c r="B721" s="42">
        <v>44155</v>
      </c>
    </row>
    <row r="722" spans="1:2" x14ac:dyDescent="0.3">
      <c r="A722" s="36">
        <v>1597930.4467861019</v>
      </c>
      <c r="B722" s="42">
        <v>44154</v>
      </c>
    </row>
    <row r="723" spans="1:2" x14ac:dyDescent="0.3">
      <c r="A723" s="36">
        <v>2866100.5075896643</v>
      </c>
      <c r="B723" s="42">
        <v>44186</v>
      </c>
    </row>
    <row r="724" spans="1:2" x14ac:dyDescent="0.3">
      <c r="A724" s="36">
        <v>4231271.5144855659</v>
      </c>
      <c r="B724" s="42">
        <v>44155</v>
      </c>
    </row>
    <row r="725" spans="1:2" x14ac:dyDescent="0.3">
      <c r="A725" s="36">
        <v>645321.51110307709</v>
      </c>
      <c r="B725" s="42">
        <v>44154</v>
      </c>
    </row>
    <row r="726" spans="1:2" x14ac:dyDescent="0.3">
      <c r="A726" s="36">
        <v>408045.48491924361</v>
      </c>
      <c r="B726" s="42">
        <v>44186</v>
      </c>
    </row>
    <row r="727" spans="1:2" x14ac:dyDescent="0.3">
      <c r="A727" s="36">
        <v>1465944.8856656689</v>
      </c>
      <c r="B727" s="42">
        <v>44155</v>
      </c>
    </row>
    <row r="728" spans="1:2" x14ac:dyDescent="0.3">
      <c r="A728" s="36">
        <v>1260748.397842665</v>
      </c>
      <c r="B728" s="42">
        <v>44154</v>
      </c>
    </row>
    <row r="729" spans="1:2" x14ac:dyDescent="0.3">
      <c r="A729" s="36">
        <v>410991.32240261696</v>
      </c>
      <c r="B729" s="42">
        <v>44186</v>
      </c>
    </row>
    <row r="730" spans="1:2" x14ac:dyDescent="0.3">
      <c r="A730" s="36">
        <v>679781.86656837212</v>
      </c>
      <c r="B730" s="42">
        <v>44155</v>
      </c>
    </row>
    <row r="731" spans="1:2" x14ac:dyDescent="0.3">
      <c r="A731" s="36">
        <v>1205455.6290961318</v>
      </c>
      <c r="B731" s="42">
        <v>44188</v>
      </c>
    </row>
    <row r="732" spans="1:2" x14ac:dyDescent="0.3">
      <c r="A732" s="36">
        <v>1889218.5179622788</v>
      </c>
      <c r="B732" s="42">
        <v>44187</v>
      </c>
    </row>
    <row r="733" spans="1:2" x14ac:dyDescent="0.3">
      <c r="A733" s="36">
        <v>3123552.4824798913</v>
      </c>
      <c r="B733" s="42">
        <v>44186</v>
      </c>
    </row>
    <row r="734" spans="1:2" x14ac:dyDescent="0.3">
      <c r="A734" s="36">
        <v>662223.79594352073</v>
      </c>
      <c r="B734" s="42">
        <v>44188</v>
      </c>
    </row>
    <row r="735" spans="1:2" x14ac:dyDescent="0.3">
      <c r="A735" s="36">
        <v>1818732.3257294355</v>
      </c>
      <c r="B735" s="42">
        <v>44187</v>
      </c>
    </row>
    <row r="736" spans="1:2" x14ac:dyDescent="0.3">
      <c r="A736" s="36">
        <v>2291176.1794407764</v>
      </c>
      <c r="B736" s="42">
        <v>44186</v>
      </c>
    </row>
    <row r="737" spans="1:2" x14ac:dyDescent="0.3">
      <c r="A737" s="36">
        <v>4321096.3135698456</v>
      </c>
      <c r="B737" s="42">
        <v>44158</v>
      </c>
    </row>
    <row r="738" spans="1:2" x14ac:dyDescent="0.3">
      <c r="A738" s="36">
        <v>365944.85521326255</v>
      </c>
      <c r="B738" s="42">
        <v>44188</v>
      </c>
    </row>
    <row r="739" spans="1:2" x14ac:dyDescent="0.3">
      <c r="A739" s="36">
        <v>691078.13759871293</v>
      </c>
      <c r="B739" s="42">
        <v>44187</v>
      </c>
    </row>
    <row r="740" spans="1:2" x14ac:dyDescent="0.3">
      <c r="A740" s="36">
        <v>1475821.4957910853</v>
      </c>
      <c r="B740" s="42">
        <v>44186</v>
      </c>
    </row>
    <row r="741" spans="1:2" x14ac:dyDescent="0.3">
      <c r="A741" s="36">
        <v>119071.33542840606</v>
      </c>
      <c r="B741" s="42">
        <v>44188</v>
      </c>
    </row>
    <row r="742" spans="1:2" x14ac:dyDescent="0.3">
      <c r="A742" s="36">
        <v>305364.97506645852</v>
      </c>
      <c r="B742" s="42">
        <v>44187</v>
      </c>
    </row>
    <row r="743" spans="1:2" x14ac:dyDescent="0.3">
      <c r="A743" s="36">
        <v>438247.32040396828</v>
      </c>
      <c r="B743" s="42">
        <v>44186</v>
      </c>
    </row>
    <row r="744" spans="1:2" x14ac:dyDescent="0.3">
      <c r="A744" s="36">
        <v>224813.5682593635</v>
      </c>
      <c r="B744" s="42">
        <v>44158</v>
      </c>
    </row>
    <row r="745" spans="1:2" x14ac:dyDescent="0.3">
      <c r="A745" s="36">
        <v>585617.50532255019</v>
      </c>
      <c r="B745" s="42">
        <v>44159</v>
      </c>
    </row>
    <row r="746" spans="1:2" x14ac:dyDescent="0.3">
      <c r="A746" s="36">
        <v>260036.8032166427</v>
      </c>
      <c r="B746" s="42">
        <v>44158</v>
      </c>
    </row>
    <row r="747" spans="1:2" x14ac:dyDescent="0.3">
      <c r="A747" s="36">
        <v>4443304.2165123485</v>
      </c>
      <c r="B747" s="42">
        <v>44158</v>
      </c>
    </row>
    <row r="748" spans="1:2" x14ac:dyDescent="0.3">
      <c r="A748" s="36">
        <v>428612.74040306674</v>
      </c>
      <c r="B748" s="42">
        <v>44159</v>
      </c>
    </row>
    <row r="749" spans="1:2" x14ac:dyDescent="0.3">
      <c r="A749" s="36">
        <v>248785.3312539263</v>
      </c>
      <c r="B749" s="42">
        <v>44159</v>
      </c>
    </row>
    <row r="750" spans="1:2" x14ac:dyDescent="0.3">
      <c r="A750" s="36">
        <v>15331.079260852261</v>
      </c>
      <c r="B750" s="42">
        <v>44154</v>
      </c>
    </row>
    <row r="751" spans="1:2" x14ac:dyDescent="0.3">
      <c r="A751" s="36"/>
      <c r="B751" s="42"/>
    </row>
    <row r="752" spans="1:2" x14ac:dyDescent="0.3">
      <c r="A752" s="36"/>
      <c r="B752" s="42"/>
    </row>
    <row r="753" spans="1:2" x14ac:dyDescent="0.3">
      <c r="A753" s="36"/>
      <c r="B753" s="42"/>
    </row>
    <row r="754" spans="1:2" x14ac:dyDescent="0.3">
      <c r="A754" s="36"/>
      <c r="B754" s="42"/>
    </row>
    <row r="755" spans="1:2" x14ac:dyDescent="0.3">
      <c r="A755" s="36"/>
      <c r="B755" s="42"/>
    </row>
    <row r="756" spans="1:2" x14ac:dyDescent="0.3">
      <c r="A756" s="36"/>
      <c r="B756" s="42"/>
    </row>
    <row r="757" spans="1:2" x14ac:dyDescent="0.3">
      <c r="A757" s="36"/>
      <c r="B757" s="42"/>
    </row>
    <row r="758" spans="1:2" x14ac:dyDescent="0.3">
      <c r="A758" s="36"/>
      <c r="B758" s="42"/>
    </row>
    <row r="759" spans="1:2" x14ac:dyDescent="0.3">
      <c r="A759" s="36"/>
      <c r="B759" s="42"/>
    </row>
    <row r="760" spans="1:2" x14ac:dyDescent="0.3">
      <c r="A760" s="36"/>
      <c r="B760" s="42"/>
    </row>
    <row r="761" spans="1:2" x14ac:dyDescent="0.3">
      <c r="A761" s="36"/>
      <c r="B761" s="42"/>
    </row>
    <row r="762" spans="1:2" x14ac:dyDescent="0.3">
      <c r="A762" s="36"/>
      <c r="B762" s="42"/>
    </row>
    <row r="763" spans="1:2" x14ac:dyDescent="0.3">
      <c r="A763" s="36"/>
      <c r="B763" s="42"/>
    </row>
    <row r="764" spans="1:2" x14ac:dyDescent="0.3">
      <c r="A764" s="36"/>
      <c r="B764" s="42"/>
    </row>
    <row r="765" spans="1:2" x14ac:dyDescent="0.3">
      <c r="A765" s="36"/>
      <c r="B765" s="42"/>
    </row>
    <row r="766" spans="1:2" x14ac:dyDescent="0.3">
      <c r="A766" s="36"/>
      <c r="B766" s="42"/>
    </row>
    <row r="767" spans="1:2" x14ac:dyDescent="0.3">
      <c r="A767" s="36"/>
      <c r="B767" s="42"/>
    </row>
    <row r="768" spans="1:2" x14ac:dyDescent="0.3">
      <c r="A768" s="36"/>
      <c r="B768" s="42"/>
    </row>
    <row r="769" spans="1:2" x14ac:dyDescent="0.3">
      <c r="A769" s="36"/>
      <c r="B769" s="42"/>
    </row>
    <row r="770" spans="1:2" x14ac:dyDescent="0.3">
      <c r="A770" s="36"/>
      <c r="B770" s="42"/>
    </row>
    <row r="771" spans="1:2" x14ac:dyDescent="0.3">
      <c r="A771" s="36"/>
      <c r="B771" s="42"/>
    </row>
    <row r="772" spans="1:2" x14ac:dyDescent="0.3">
      <c r="A772" s="36"/>
      <c r="B772" s="42"/>
    </row>
    <row r="773" spans="1:2" x14ac:dyDescent="0.3">
      <c r="A773" s="36"/>
      <c r="B773" s="42"/>
    </row>
    <row r="774" spans="1:2" x14ac:dyDescent="0.3">
      <c r="A774" s="36"/>
      <c r="B774" s="42"/>
    </row>
    <row r="775" spans="1:2" x14ac:dyDescent="0.3">
      <c r="A775" s="36"/>
      <c r="B775" s="42"/>
    </row>
    <row r="776" spans="1:2" x14ac:dyDescent="0.3">
      <c r="A776" s="36"/>
      <c r="B776" s="42"/>
    </row>
    <row r="777" spans="1:2" x14ac:dyDescent="0.3">
      <c r="A777" s="36"/>
      <c r="B777" s="42"/>
    </row>
    <row r="778" spans="1:2" x14ac:dyDescent="0.3">
      <c r="A778" s="36"/>
      <c r="B778" s="42"/>
    </row>
    <row r="779" spans="1:2" x14ac:dyDescent="0.3">
      <c r="A779" s="36"/>
      <c r="B779" s="42"/>
    </row>
    <row r="780" spans="1:2" x14ac:dyDescent="0.3">
      <c r="A780" s="36"/>
      <c r="B780" s="42"/>
    </row>
    <row r="781" spans="1:2" x14ac:dyDescent="0.3">
      <c r="A781" s="36"/>
      <c r="B781" s="42"/>
    </row>
    <row r="782" spans="1:2" x14ac:dyDescent="0.3">
      <c r="A782" s="36"/>
      <c r="B782" s="42"/>
    </row>
    <row r="783" spans="1:2" x14ac:dyDescent="0.3">
      <c r="A783" s="36"/>
      <c r="B783" s="42"/>
    </row>
    <row r="784" spans="1:2" x14ac:dyDescent="0.3">
      <c r="A784" s="36"/>
      <c r="B784" s="42"/>
    </row>
    <row r="785" spans="1:2" x14ac:dyDescent="0.3">
      <c r="A785" s="36"/>
      <c r="B785" s="42"/>
    </row>
    <row r="786" spans="1:2" x14ac:dyDescent="0.3">
      <c r="A786" s="36"/>
      <c r="B786" s="42"/>
    </row>
    <row r="787" spans="1:2" x14ac:dyDescent="0.3">
      <c r="A787" s="36"/>
      <c r="B787" s="42"/>
    </row>
    <row r="788" spans="1:2" x14ac:dyDescent="0.3">
      <c r="A788" s="36"/>
      <c r="B788" s="42"/>
    </row>
    <row r="789" spans="1:2" x14ac:dyDescent="0.3">
      <c r="A789" s="36"/>
      <c r="B789" s="42"/>
    </row>
    <row r="790" spans="1:2" x14ac:dyDescent="0.3">
      <c r="A790" s="36"/>
      <c r="B790" s="42"/>
    </row>
    <row r="791" spans="1:2" x14ac:dyDescent="0.3">
      <c r="A791" s="36"/>
      <c r="B791" s="42"/>
    </row>
    <row r="792" spans="1:2" x14ac:dyDescent="0.3">
      <c r="A792" s="36"/>
      <c r="B792" s="42"/>
    </row>
    <row r="793" spans="1:2" x14ac:dyDescent="0.3">
      <c r="A793" s="36"/>
      <c r="B793" s="42"/>
    </row>
    <row r="794" spans="1:2" x14ac:dyDescent="0.3">
      <c r="A794" s="36"/>
      <c r="B794" s="42"/>
    </row>
    <row r="795" spans="1:2" x14ac:dyDescent="0.3">
      <c r="A795" s="36"/>
      <c r="B795" s="42"/>
    </row>
    <row r="796" spans="1:2" x14ac:dyDescent="0.3">
      <c r="A796" s="36"/>
      <c r="B796" s="42"/>
    </row>
    <row r="797" spans="1:2" x14ac:dyDescent="0.3">
      <c r="A797" s="36"/>
      <c r="B797" s="42"/>
    </row>
    <row r="798" spans="1:2" x14ac:dyDescent="0.3">
      <c r="A798" s="36"/>
      <c r="B798" s="42"/>
    </row>
    <row r="799" spans="1:2" x14ac:dyDescent="0.3">
      <c r="A799" s="36"/>
      <c r="B799" s="42"/>
    </row>
    <row r="800" spans="1:2" x14ac:dyDescent="0.3">
      <c r="A800" s="36"/>
      <c r="B800" s="42"/>
    </row>
    <row r="801" spans="1:2" x14ac:dyDescent="0.3">
      <c r="A801" s="36"/>
      <c r="B801" s="42"/>
    </row>
    <row r="802" spans="1:2" x14ac:dyDescent="0.3">
      <c r="A802" s="36"/>
      <c r="B802" s="42"/>
    </row>
    <row r="803" spans="1:2" x14ac:dyDescent="0.3">
      <c r="A803" s="36"/>
      <c r="B803" s="42"/>
    </row>
    <row r="804" spans="1:2" x14ac:dyDescent="0.3">
      <c r="A804" s="36"/>
      <c r="B804" s="42"/>
    </row>
    <row r="805" spans="1:2" x14ac:dyDescent="0.3">
      <c r="A805" s="36"/>
      <c r="B805" s="42"/>
    </row>
    <row r="806" spans="1:2" x14ac:dyDescent="0.3">
      <c r="A806" s="36"/>
      <c r="B806" s="42"/>
    </row>
    <row r="807" spans="1:2" x14ac:dyDescent="0.3">
      <c r="A807" s="36"/>
      <c r="B807" s="42"/>
    </row>
    <row r="808" spans="1:2" x14ac:dyDescent="0.3">
      <c r="A808" s="36"/>
      <c r="B808" s="42"/>
    </row>
    <row r="809" spans="1:2" x14ac:dyDescent="0.3">
      <c r="A809" s="36"/>
      <c r="B809" s="42"/>
    </row>
    <row r="810" spans="1:2" x14ac:dyDescent="0.3">
      <c r="A810" s="36"/>
      <c r="B810" s="42"/>
    </row>
    <row r="811" spans="1:2" x14ac:dyDescent="0.3">
      <c r="A811" s="36"/>
      <c r="B811" s="42"/>
    </row>
    <row r="812" spans="1:2" x14ac:dyDescent="0.3">
      <c r="A812" s="36"/>
      <c r="B812" s="42"/>
    </row>
    <row r="813" spans="1:2" x14ac:dyDescent="0.3">
      <c r="A813" s="36"/>
      <c r="B813" s="42"/>
    </row>
    <row r="814" spans="1:2" x14ac:dyDescent="0.3">
      <c r="A814" s="36"/>
      <c r="B814" s="42"/>
    </row>
    <row r="815" spans="1:2" x14ac:dyDescent="0.3">
      <c r="A815" s="36"/>
      <c r="B815" s="42"/>
    </row>
    <row r="816" spans="1:2" x14ac:dyDescent="0.3">
      <c r="A816" s="36"/>
      <c r="B816" s="42"/>
    </row>
    <row r="817" spans="1:2" x14ac:dyDescent="0.3">
      <c r="A817" s="36"/>
      <c r="B817" s="42"/>
    </row>
    <row r="818" spans="1:2" x14ac:dyDescent="0.3">
      <c r="A818" s="36"/>
      <c r="B818" s="42"/>
    </row>
    <row r="819" spans="1:2" x14ac:dyDescent="0.3">
      <c r="A819" s="36"/>
      <c r="B819" s="42"/>
    </row>
    <row r="820" spans="1:2" x14ac:dyDescent="0.3">
      <c r="A820" s="36"/>
      <c r="B820" s="42"/>
    </row>
    <row r="821" spans="1:2" x14ac:dyDescent="0.3">
      <c r="A821" s="36"/>
      <c r="B821" s="42"/>
    </row>
    <row r="822" spans="1:2" x14ac:dyDescent="0.3">
      <c r="A822" s="36"/>
      <c r="B822" s="42"/>
    </row>
    <row r="823" spans="1:2" x14ac:dyDescent="0.3">
      <c r="A823" s="36"/>
      <c r="B823" s="42"/>
    </row>
    <row r="824" spans="1:2" x14ac:dyDescent="0.3">
      <c r="A824" s="36"/>
      <c r="B824" s="42"/>
    </row>
    <row r="825" spans="1:2" x14ac:dyDescent="0.3">
      <c r="A825" s="36"/>
      <c r="B825" s="42"/>
    </row>
    <row r="826" spans="1:2" x14ac:dyDescent="0.3">
      <c r="A826" s="36"/>
      <c r="B826" s="42"/>
    </row>
    <row r="827" spans="1:2" x14ac:dyDescent="0.3">
      <c r="A827" s="36"/>
      <c r="B827" s="42"/>
    </row>
    <row r="828" spans="1:2" x14ac:dyDescent="0.3">
      <c r="A828" s="36"/>
      <c r="B828" s="42"/>
    </row>
    <row r="829" spans="1:2" x14ac:dyDescent="0.3">
      <c r="A829" s="36"/>
      <c r="B829" s="42"/>
    </row>
    <row r="830" spans="1:2" x14ac:dyDescent="0.3">
      <c r="A830" s="36"/>
      <c r="B830" s="42"/>
    </row>
    <row r="831" spans="1:2" x14ac:dyDescent="0.3">
      <c r="A831" s="36"/>
      <c r="B831" s="42"/>
    </row>
    <row r="832" spans="1:2" x14ac:dyDescent="0.3">
      <c r="A832" s="36"/>
      <c r="B832" s="42"/>
    </row>
    <row r="833" spans="1:2" x14ac:dyDescent="0.3">
      <c r="A833" s="36"/>
      <c r="B833" s="42"/>
    </row>
    <row r="834" spans="1:2" x14ac:dyDescent="0.3">
      <c r="A834" s="36"/>
      <c r="B834" s="42"/>
    </row>
    <row r="835" spans="1:2" x14ac:dyDescent="0.3">
      <c r="A835" s="36"/>
      <c r="B835" s="42"/>
    </row>
    <row r="836" spans="1:2" x14ac:dyDescent="0.3">
      <c r="A836" s="36"/>
      <c r="B836" s="42"/>
    </row>
    <row r="837" spans="1:2" x14ac:dyDescent="0.3">
      <c r="A837" s="36"/>
    </row>
    <row r="838" spans="1:2" x14ac:dyDescent="0.3">
      <c r="A838" s="36"/>
    </row>
    <row r="839" spans="1:2" x14ac:dyDescent="0.3">
      <c r="A839" s="36"/>
    </row>
    <row r="840" spans="1:2" x14ac:dyDescent="0.3">
      <c r="A840" s="36"/>
    </row>
    <row r="841" spans="1:2" x14ac:dyDescent="0.3">
      <c r="A841" s="36"/>
    </row>
    <row r="842" spans="1:2" x14ac:dyDescent="0.3">
      <c r="A842" s="36"/>
    </row>
    <row r="843" spans="1:2" x14ac:dyDescent="0.3">
      <c r="A843" s="36"/>
    </row>
    <row r="844" spans="1:2" x14ac:dyDescent="0.3">
      <c r="A844" s="36"/>
    </row>
    <row r="845" spans="1:2" x14ac:dyDescent="0.3">
      <c r="A845" s="36"/>
    </row>
    <row r="846" spans="1:2" x14ac:dyDescent="0.3">
      <c r="A846" s="36"/>
    </row>
    <row r="847" spans="1:2" x14ac:dyDescent="0.3">
      <c r="A847" s="36"/>
    </row>
    <row r="848" spans="1:2" x14ac:dyDescent="0.3">
      <c r="A848" s="36"/>
    </row>
    <row r="849" spans="1:1" x14ac:dyDescent="0.3">
      <c r="A849" s="36"/>
    </row>
    <row r="850" spans="1:1" x14ac:dyDescent="0.3">
      <c r="A850" s="36"/>
    </row>
    <row r="851" spans="1:1" x14ac:dyDescent="0.3">
      <c r="A851" s="36"/>
    </row>
    <row r="852" spans="1:1" x14ac:dyDescent="0.3">
      <c r="A852" s="36"/>
    </row>
    <row r="853" spans="1:1" x14ac:dyDescent="0.3">
      <c r="A853" s="36"/>
    </row>
    <row r="854" spans="1:1" x14ac:dyDescent="0.3">
      <c r="A854" s="36"/>
    </row>
    <row r="855" spans="1:1" x14ac:dyDescent="0.3">
      <c r="A855" s="36"/>
    </row>
    <row r="856" spans="1:1" x14ac:dyDescent="0.3">
      <c r="A856" s="36"/>
    </row>
    <row r="857" spans="1:1" x14ac:dyDescent="0.3">
      <c r="A857" s="36"/>
    </row>
    <row r="858" spans="1:1" x14ac:dyDescent="0.3">
      <c r="A858" s="36"/>
    </row>
    <row r="859" spans="1:1" x14ac:dyDescent="0.3">
      <c r="A859" s="36"/>
    </row>
    <row r="860" spans="1:1" x14ac:dyDescent="0.3">
      <c r="A860" s="36"/>
    </row>
    <row r="861" spans="1:1" x14ac:dyDescent="0.3">
      <c r="A861" s="36"/>
    </row>
    <row r="862" spans="1:1" x14ac:dyDescent="0.3">
      <c r="A862" s="36"/>
    </row>
    <row r="863" spans="1:1" x14ac:dyDescent="0.3">
      <c r="A863" s="36"/>
    </row>
    <row r="864" spans="1:1" x14ac:dyDescent="0.3">
      <c r="A864" s="36"/>
    </row>
    <row r="865" spans="1:1" x14ac:dyDescent="0.3">
      <c r="A865" s="36"/>
    </row>
    <row r="866" spans="1:1" x14ac:dyDescent="0.3">
      <c r="A866" s="36"/>
    </row>
    <row r="867" spans="1:1" x14ac:dyDescent="0.3">
      <c r="A867" s="36"/>
    </row>
    <row r="868" spans="1:1" x14ac:dyDescent="0.3">
      <c r="A868" s="36"/>
    </row>
    <row r="869" spans="1:1" x14ac:dyDescent="0.3">
      <c r="A869" s="36"/>
    </row>
    <row r="870" spans="1:1" x14ac:dyDescent="0.3">
      <c r="A870" s="36"/>
    </row>
    <row r="871" spans="1:1" x14ac:dyDescent="0.3">
      <c r="A871" s="36"/>
    </row>
    <row r="872" spans="1:1" x14ac:dyDescent="0.3">
      <c r="A872" s="36"/>
    </row>
    <row r="873" spans="1:1" x14ac:dyDescent="0.3">
      <c r="A873" s="36"/>
    </row>
    <row r="874" spans="1:1" x14ac:dyDescent="0.3">
      <c r="A874" s="36"/>
    </row>
    <row r="875" spans="1:1" x14ac:dyDescent="0.3">
      <c r="A875" s="36"/>
    </row>
    <row r="876" spans="1:1" x14ac:dyDescent="0.3">
      <c r="A876" s="36"/>
    </row>
    <row r="877" spans="1:1" x14ac:dyDescent="0.3">
      <c r="A877" s="36"/>
    </row>
    <row r="878" spans="1:1" x14ac:dyDescent="0.3">
      <c r="A878" s="36"/>
    </row>
    <row r="879" spans="1:1" x14ac:dyDescent="0.3">
      <c r="A879" s="36"/>
    </row>
    <row r="880" spans="1:1" x14ac:dyDescent="0.3">
      <c r="A880" s="36"/>
    </row>
    <row r="881" spans="1:1" x14ac:dyDescent="0.3">
      <c r="A881" s="36"/>
    </row>
    <row r="882" spans="1:1" x14ac:dyDescent="0.3">
      <c r="A882" s="36"/>
    </row>
    <row r="883" spans="1:1" x14ac:dyDescent="0.3">
      <c r="A883" s="36"/>
    </row>
    <row r="884" spans="1:1" x14ac:dyDescent="0.3">
      <c r="A884" s="36"/>
    </row>
  </sheetData>
  <autoFilter ref="A1:B1" xr:uid="{00000000-0009-0000-0000-000001000000}">
    <sortState xmlns:xlrd2="http://schemas.microsoft.com/office/spreadsheetml/2017/richdata2" ref="A2:B794">
      <sortCondition ref="B1"/>
    </sortState>
  </autoFilter>
  <sortState xmlns:xlrd2="http://schemas.microsoft.com/office/spreadsheetml/2017/richdata2" ref="A2:B578">
    <sortCondition ref="B2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D77"/>
  <sheetViews>
    <sheetView workbookViewId="0">
      <selection activeCell="G11" sqref="G11"/>
    </sheetView>
  </sheetViews>
  <sheetFormatPr defaultRowHeight="14.4" x14ac:dyDescent="0.3"/>
  <cols>
    <col min="1" max="1" width="18.44140625" style="39" bestFit="1" customWidth="1"/>
    <col min="2" max="2" width="16.109375" style="41" bestFit="1" customWidth="1"/>
    <col min="4" max="4" width="10" bestFit="1" customWidth="1"/>
    <col min="13" max="13" width="9" customWidth="1"/>
  </cols>
  <sheetData>
    <row r="1" spans="1:4" x14ac:dyDescent="0.3">
      <c r="A1" s="39" t="s">
        <v>0</v>
      </c>
      <c r="B1" s="40" t="s">
        <v>2</v>
      </c>
    </row>
    <row r="2" spans="1:4" x14ac:dyDescent="0.3">
      <c r="A2" s="43" t="s">
        <v>22</v>
      </c>
      <c r="B2" s="14">
        <v>47468.63</v>
      </c>
      <c r="D2" s="14"/>
    </row>
    <row r="3" spans="1:4" x14ac:dyDescent="0.3">
      <c r="A3" s="43" t="s">
        <v>23</v>
      </c>
      <c r="B3" s="14">
        <v>92886.26</v>
      </c>
      <c r="D3" s="14"/>
    </row>
    <row r="4" spans="1:4" x14ac:dyDescent="0.3">
      <c r="A4" s="43" t="s">
        <v>24</v>
      </c>
      <c r="B4" s="14">
        <v>288870.96999999997</v>
      </c>
      <c r="D4" s="14"/>
    </row>
    <row r="5" spans="1:4" x14ac:dyDescent="0.3">
      <c r="A5" s="43" t="s">
        <v>25</v>
      </c>
      <c r="B5" s="14">
        <v>53809.11</v>
      </c>
      <c r="D5" s="14"/>
    </row>
    <row r="6" spans="1:4" x14ac:dyDescent="0.3">
      <c r="A6" s="43" t="s">
        <v>26</v>
      </c>
      <c r="B6" s="14">
        <v>46370.95</v>
      </c>
      <c r="D6" s="14"/>
    </row>
    <row r="7" spans="1:4" x14ac:dyDescent="0.3">
      <c r="A7" s="43" t="s">
        <v>27</v>
      </c>
      <c r="B7" s="14">
        <v>47543.88</v>
      </c>
      <c r="D7" s="14"/>
    </row>
    <row r="8" spans="1:4" x14ac:dyDescent="0.3">
      <c r="A8" s="43" t="s">
        <v>28</v>
      </c>
      <c r="B8" s="14">
        <v>109896.95</v>
      </c>
      <c r="D8" s="14"/>
    </row>
    <row r="9" spans="1:4" x14ac:dyDescent="0.3">
      <c r="A9" s="43" t="s">
        <v>29</v>
      </c>
      <c r="B9" s="14">
        <v>250591.76</v>
      </c>
      <c r="D9" s="14"/>
    </row>
    <row r="10" spans="1:4" x14ac:dyDescent="0.3">
      <c r="A10" s="43" t="s">
        <v>30</v>
      </c>
      <c r="B10" s="14">
        <v>103614.57</v>
      </c>
      <c r="D10" s="14"/>
    </row>
    <row r="11" spans="1:4" x14ac:dyDescent="0.3">
      <c r="A11" s="43" t="s">
        <v>31</v>
      </c>
      <c r="B11" s="14">
        <v>74552.14</v>
      </c>
      <c r="D11" s="14"/>
    </row>
    <row r="12" spans="1:4" x14ac:dyDescent="0.3">
      <c r="A12" s="43" t="s">
        <v>32</v>
      </c>
      <c r="B12" s="14">
        <v>134736.64000000001</v>
      </c>
      <c r="D12" s="14"/>
    </row>
    <row r="13" spans="1:4" x14ac:dyDescent="0.3">
      <c r="A13" s="43" t="s">
        <v>33</v>
      </c>
      <c r="B13" s="14">
        <v>220858.22</v>
      </c>
      <c r="D13" s="14"/>
    </row>
    <row r="14" spans="1:4" x14ac:dyDescent="0.3">
      <c r="A14" s="43" t="s">
        <v>34</v>
      </c>
      <c r="B14" s="14">
        <v>24071.27</v>
      </c>
      <c r="D14" s="14"/>
    </row>
    <row r="15" spans="1:4" x14ac:dyDescent="0.3">
      <c r="A15" s="43" t="s">
        <v>35</v>
      </c>
      <c r="B15" s="14">
        <v>71606.990000000005</v>
      </c>
      <c r="D15" s="14"/>
    </row>
    <row r="16" spans="1:4" x14ac:dyDescent="0.3">
      <c r="A16" s="43" t="s">
        <v>36</v>
      </c>
      <c r="B16" s="14">
        <v>16083.81</v>
      </c>
      <c r="D16" s="14"/>
    </row>
    <row r="17" spans="1:4" x14ac:dyDescent="0.3">
      <c r="A17" s="43" t="s">
        <v>37</v>
      </c>
      <c r="B17" s="14">
        <v>50559.199999999997</v>
      </c>
      <c r="D17" s="14"/>
    </row>
    <row r="18" spans="1:4" x14ac:dyDescent="0.3">
      <c r="A18" s="43" t="s">
        <v>38</v>
      </c>
      <c r="B18" s="14">
        <v>189635</v>
      </c>
      <c r="D18" s="14"/>
    </row>
    <row r="19" spans="1:4" x14ac:dyDescent="0.3">
      <c r="A19" s="43" t="s">
        <v>39</v>
      </c>
      <c r="B19" s="14">
        <v>63522.92</v>
      </c>
      <c r="D19" s="14"/>
    </row>
    <row r="20" spans="1:4" x14ac:dyDescent="0.3">
      <c r="A20" s="43" t="s">
        <v>40</v>
      </c>
      <c r="B20" s="14">
        <v>76859.06</v>
      </c>
      <c r="D20" s="14"/>
    </row>
    <row r="21" spans="1:4" x14ac:dyDescent="0.3">
      <c r="A21" s="43" t="s">
        <v>41</v>
      </c>
      <c r="B21" s="14">
        <v>52978.89</v>
      </c>
      <c r="D21" s="14"/>
    </row>
    <row r="22" spans="1:4" x14ac:dyDescent="0.3">
      <c r="A22" s="43" t="s">
        <v>42</v>
      </c>
      <c r="B22" s="14">
        <v>87473.48</v>
      </c>
      <c r="D22" s="14"/>
    </row>
    <row r="23" spans="1:4" x14ac:dyDescent="0.3">
      <c r="A23" s="43" t="s">
        <v>43</v>
      </c>
      <c r="B23" s="14">
        <v>147434.51</v>
      </c>
      <c r="D23" s="14"/>
    </row>
    <row r="24" spans="1:4" x14ac:dyDescent="0.3">
      <c r="A24" s="43" t="s">
        <v>44</v>
      </c>
      <c r="B24">
        <v>55310.73</v>
      </c>
      <c r="D24" s="14"/>
    </row>
    <row r="25" spans="1:4" x14ac:dyDescent="0.3">
      <c r="A25" s="43" t="s">
        <v>45</v>
      </c>
      <c r="B25">
        <v>157773.01</v>
      </c>
      <c r="D25" s="14"/>
    </row>
    <row r="26" spans="1:4" x14ac:dyDescent="0.3">
      <c r="A26" s="43" t="s">
        <v>46</v>
      </c>
      <c r="B26">
        <v>81286.37</v>
      </c>
      <c r="D26" s="14"/>
    </row>
    <row r="27" spans="1:4" x14ac:dyDescent="0.3">
      <c r="A27" s="43" t="s">
        <v>47</v>
      </c>
      <c r="B27" s="14">
        <v>311341.02</v>
      </c>
      <c r="D27" s="14"/>
    </row>
    <row r="28" spans="1:4" x14ac:dyDescent="0.3">
      <c r="A28" s="43" t="s">
        <v>48</v>
      </c>
      <c r="B28" s="14">
        <v>117635.95</v>
      </c>
      <c r="D28" s="14"/>
    </row>
    <row r="29" spans="1:4" x14ac:dyDescent="0.3">
      <c r="A29" s="43" t="s">
        <v>49</v>
      </c>
      <c r="B29" s="14">
        <v>136799.82</v>
      </c>
      <c r="D29" s="14"/>
    </row>
    <row r="30" spans="1:4" x14ac:dyDescent="0.3">
      <c r="A30" s="43" t="s">
        <v>50</v>
      </c>
      <c r="B30" s="14">
        <v>95319.13</v>
      </c>
      <c r="D30" s="14"/>
    </row>
    <row r="31" spans="1:4" x14ac:dyDescent="0.3">
      <c r="A31" s="43" t="s">
        <v>51</v>
      </c>
      <c r="B31" s="14">
        <v>121072.33</v>
      </c>
      <c r="D31" s="14"/>
    </row>
    <row r="32" spans="1:4" x14ac:dyDescent="0.3">
      <c r="A32" s="43" t="s">
        <v>52</v>
      </c>
      <c r="B32" s="14">
        <v>296432.96999999997</v>
      </c>
      <c r="D32" s="14"/>
    </row>
    <row r="33" spans="1:4" x14ac:dyDescent="0.3">
      <c r="A33" s="43" t="s">
        <v>53</v>
      </c>
      <c r="B33" s="14">
        <v>106186.49</v>
      </c>
      <c r="D33" s="14"/>
    </row>
    <row r="34" spans="1:4" x14ac:dyDescent="0.3">
      <c r="A34" s="43" t="s">
        <v>54</v>
      </c>
      <c r="B34" s="14">
        <v>68357.48</v>
      </c>
      <c r="D34" s="14"/>
    </row>
    <row r="35" spans="1:4" x14ac:dyDescent="0.3">
      <c r="A35" s="43" t="s">
        <v>55</v>
      </c>
      <c r="B35" s="14">
        <v>35697.4</v>
      </c>
      <c r="D35" s="14"/>
    </row>
    <row r="36" spans="1:4" x14ac:dyDescent="0.3">
      <c r="A36" s="43" t="s">
        <v>56</v>
      </c>
      <c r="B36" s="14">
        <v>79863.850000000006</v>
      </c>
      <c r="D36" s="14"/>
    </row>
    <row r="37" spans="1:4" x14ac:dyDescent="0.3">
      <c r="A37" s="43" t="s">
        <v>57</v>
      </c>
      <c r="B37" s="14">
        <v>228071.01</v>
      </c>
      <c r="D37" s="14"/>
    </row>
    <row r="38" spans="1:4" x14ac:dyDescent="0.3">
      <c r="A38" s="43" t="s">
        <v>58</v>
      </c>
      <c r="B38" s="14">
        <v>117322.54</v>
      </c>
      <c r="D38" s="14"/>
    </row>
    <row r="39" spans="1:4" x14ac:dyDescent="0.3">
      <c r="A39" s="43" t="s">
        <v>59</v>
      </c>
      <c r="B39" s="14">
        <v>75525.460000000006</v>
      </c>
      <c r="D39" s="14"/>
    </row>
    <row r="40" spans="1:4" x14ac:dyDescent="0.3">
      <c r="A40" s="43" t="s">
        <v>60</v>
      </c>
      <c r="B40" s="14">
        <v>112038.39</v>
      </c>
      <c r="D40" s="14"/>
    </row>
    <row r="41" spans="1:4" x14ac:dyDescent="0.3">
      <c r="A41" s="43" t="s">
        <v>61</v>
      </c>
      <c r="B41" s="14">
        <v>23675.61</v>
      </c>
      <c r="D41" s="14"/>
    </row>
    <row r="42" spans="1:4" x14ac:dyDescent="0.3">
      <c r="A42" s="43" t="s">
        <v>62</v>
      </c>
      <c r="B42" s="14">
        <v>11708.82</v>
      </c>
      <c r="D42" s="14"/>
    </row>
    <row r="43" spans="1:4" x14ac:dyDescent="0.3">
      <c r="A43" s="43" t="s">
        <v>63</v>
      </c>
      <c r="B43" s="14">
        <v>27627.56</v>
      </c>
      <c r="D43" s="14"/>
    </row>
    <row r="44" spans="1:4" x14ac:dyDescent="0.3">
      <c r="A44" s="43" t="s">
        <v>64</v>
      </c>
      <c r="B44" s="14">
        <v>14761.3</v>
      </c>
      <c r="D44" s="14"/>
    </row>
    <row r="45" spans="1:4" x14ac:dyDescent="0.3">
      <c r="A45" s="43" t="s">
        <v>65</v>
      </c>
      <c r="B45" s="14">
        <v>48400.24</v>
      </c>
      <c r="D45" s="14"/>
    </row>
    <row r="46" spans="1:4" x14ac:dyDescent="0.3">
      <c r="A46" s="43" t="s">
        <v>66</v>
      </c>
      <c r="B46" s="14">
        <v>29408.31</v>
      </c>
      <c r="D46" s="14"/>
    </row>
    <row r="47" spans="1:4" x14ac:dyDescent="0.3">
      <c r="A47" s="43" t="s">
        <v>68</v>
      </c>
      <c r="B47" s="14">
        <v>220811.63</v>
      </c>
      <c r="D47" s="14"/>
    </row>
    <row r="48" spans="1:4" x14ac:dyDescent="0.3">
      <c r="A48" s="43" t="s">
        <v>69</v>
      </c>
      <c r="B48" s="14">
        <v>2398.65</v>
      </c>
      <c r="D48" s="14"/>
    </row>
    <row r="49" spans="1:4" x14ac:dyDescent="0.3">
      <c r="A49" s="43" t="s">
        <v>67</v>
      </c>
      <c r="B49" s="14">
        <v>4831.3900000000003</v>
      </c>
      <c r="D49" s="14"/>
    </row>
    <row r="50" spans="1:4" x14ac:dyDescent="0.3">
      <c r="A50" s="43" t="s">
        <v>70</v>
      </c>
      <c r="B50" s="14">
        <v>49087.46</v>
      </c>
      <c r="D50" s="14"/>
    </row>
    <row r="51" spans="1:4" x14ac:dyDescent="0.3">
      <c r="A51" s="43" t="s">
        <v>71</v>
      </c>
      <c r="B51">
        <v>42793.52</v>
      </c>
      <c r="D51" s="14"/>
    </row>
    <row r="52" spans="1:4" x14ac:dyDescent="0.3">
      <c r="A52" s="43" t="s">
        <v>72</v>
      </c>
      <c r="B52">
        <v>84225.61</v>
      </c>
      <c r="D52" s="14"/>
    </row>
    <row r="53" spans="1:4" x14ac:dyDescent="0.3">
      <c r="A53" s="43" t="s">
        <v>73</v>
      </c>
      <c r="B53">
        <v>1162.2</v>
      </c>
      <c r="D53" s="14"/>
    </row>
    <row r="54" spans="1:4" x14ac:dyDescent="0.3">
      <c r="A54" s="43" t="s">
        <v>80</v>
      </c>
      <c r="B54">
        <v>840.28</v>
      </c>
      <c r="D54" s="14"/>
    </row>
    <row r="55" spans="1:4" x14ac:dyDescent="0.3">
      <c r="A55" s="43" t="s">
        <v>81</v>
      </c>
      <c r="B55">
        <v>43433.06</v>
      </c>
    </row>
    <row r="56" spans="1:4" x14ac:dyDescent="0.3">
      <c r="A56" s="43" t="s">
        <v>74</v>
      </c>
      <c r="B56">
        <v>5106.0200000000004</v>
      </c>
    </row>
    <row r="57" spans="1:4" x14ac:dyDescent="0.3">
      <c r="A57" s="43" t="s">
        <v>75</v>
      </c>
      <c r="B57">
        <v>59214.15</v>
      </c>
    </row>
    <row r="58" spans="1:4" x14ac:dyDescent="0.3">
      <c r="A58" s="43" t="s">
        <v>76</v>
      </c>
      <c r="B58">
        <v>50194.79</v>
      </c>
    </row>
    <row r="59" spans="1:4" x14ac:dyDescent="0.3">
      <c r="A59" s="43" t="s">
        <v>77</v>
      </c>
      <c r="B59">
        <v>19960.669999999998</v>
      </c>
    </row>
    <row r="60" spans="1:4" x14ac:dyDescent="0.3">
      <c r="A60" s="43" t="s">
        <v>78</v>
      </c>
      <c r="B60">
        <v>1020.11</v>
      </c>
    </row>
    <row r="61" spans="1:4" x14ac:dyDescent="0.3">
      <c r="A61" s="43" t="s">
        <v>79</v>
      </c>
      <c r="B61">
        <v>52244.43</v>
      </c>
    </row>
    <row r="62" spans="1:4" x14ac:dyDescent="0.3">
      <c r="A62" s="43" t="s">
        <v>85</v>
      </c>
      <c r="B62">
        <v>954.47</v>
      </c>
    </row>
    <row r="63" spans="1:4" x14ac:dyDescent="0.3">
      <c r="A63" s="43" t="s">
        <v>84</v>
      </c>
      <c r="B63">
        <v>1083.68</v>
      </c>
    </row>
    <row r="64" spans="1:4" x14ac:dyDescent="0.3">
      <c r="A64" s="43" t="s">
        <v>86</v>
      </c>
      <c r="B64">
        <v>260.7</v>
      </c>
    </row>
    <row r="65" spans="1:2" x14ac:dyDescent="0.3">
      <c r="A65" s="43" t="s">
        <v>82</v>
      </c>
      <c r="B65">
        <v>761.57</v>
      </c>
    </row>
    <row r="66" spans="1:2" x14ac:dyDescent="0.3">
      <c r="A66" s="43" t="s">
        <v>83</v>
      </c>
      <c r="B66">
        <v>42099.48</v>
      </c>
    </row>
    <row r="67" spans="1:2" x14ac:dyDescent="0.3">
      <c r="A67" s="43"/>
      <c r="B67"/>
    </row>
    <row r="68" spans="1:2" x14ac:dyDescent="0.3">
      <c r="A68" s="43"/>
      <c r="B68"/>
    </row>
    <row r="69" spans="1:2" x14ac:dyDescent="0.3">
      <c r="A69" s="43"/>
      <c r="B69"/>
    </row>
    <row r="70" spans="1:2" x14ac:dyDescent="0.3">
      <c r="A70" s="43"/>
      <c r="B70"/>
    </row>
    <row r="71" spans="1:2" x14ac:dyDescent="0.3">
      <c r="A71" s="43"/>
      <c r="B71"/>
    </row>
    <row r="72" spans="1:2" x14ac:dyDescent="0.3">
      <c r="A72" s="43"/>
      <c r="B72"/>
    </row>
    <row r="73" spans="1:2" x14ac:dyDescent="0.3">
      <c r="A73" s="43"/>
      <c r="B73"/>
    </row>
    <row r="74" spans="1:2" x14ac:dyDescent="0.3">
      <c r="A74" s="43"/>
      <c r="B74"/>
    </row>
    <row r="75" spans="1:2" x14ac:dyDescent="0.3">
      <c r="A75" s="43"/>
      <c r="B75"/>
    </row>
    <row r="76" spans="1:2" x14ac:dyDescent="0.3">
      <c r="A76" s="43"/>
      <c r="B76"/>
    </row>
    <row r="77" spans="1:2" x14ac:dyDescent="0.3">
      <c r="A77" s="43"/>
      <c r="B77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Direitos Creditórios</vt:lpstr>
      <vt:lpstr>Resolução de Cessão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Ferreira</dc:creator>
  <cp:lastModifiedBy>Ricardo Ferreira</cp:lastModifiedBy>
  <dcterms:created xsi:type="dcterms:W3CDTF">2018-11-08T14:14:08Z</dcterms:created>
  <dcterms:modified xsi:type="dcterms:W3CDTF">2020-10-05T21:06:42Z</dcterms:modified>
</cp:coreProperties>
</file>