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Diarios\"/>
    </mc:Choice>
  </mc:AlternateContent>
  <xr:revisionPtr revIDLastSave="0" documentId="13_ncr:1_{557F8A67-FEF1-44C5-A180-9D5D1AF3564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sumo" sheetId="3" r:id="rId1"/>
    <sheet name="Direitos Creditórios" sheetId="2" r:id="rId2"/>
    <sheet name="Resolução de Cessão" sheetId="1" r:id="rId3"/>
  </sheets>
  <definedNames>
    <definedName name="_xlnm._FilterDatabase" localSheetId="1" hidden="1">'Direitos Creditórios'!$A$1:$B$1</definedName>
    <definedName name="_xlnm._FilterDatabase" localSheetId="0" hidden="1">Resumo!$B$26:$E$522</definedName>
  </definedNames>
  <calcPr calcId="191029"/>
</workbook>
</file>

<file path=xl/calcChain.xml><?xml version="1.0" encoding="utf-8"?>
<calcChain xmlns="http://schemas.openxmlformats.org/spreadsheetml/2006/main">
  <c r="E28" i="3" l="1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27" i="3"/>
  <c r="N23" i="3" l="1"/>
  <c r="G23" i="3"/>
  <c r="K23" i="3" l="1"/>
  <c r="I23" i="3"/>
  <c r="F6" i="3"/>
  <c r="C58" i="3" l="1"/>
  <c r="C27" i="3" l="1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23" i="3" l="1"/>
  <c r="J23" i="3"/>
  <c r="D27" i="3"/>
  <c r="F23" i="3" l="1"/>
  <c r="H23" i="3" s="1"/>
  <c r="M23" i="3"/>
  <c r="O23" i="3" s="1"/>
  <c r="Q23" i="3" s="1"/>
  <c r="D28" i="3"/>
  <c r="D29" i="3" l="1"/>
  <c r="D30" i="3" l="1"/>
  <c r="D31" i="3" l="1"/>
  <c r="D32" i="3" l="1"/>
  <c r="D33" i="3" l="1"/>
  <c r="D34" i="3" l="1"/>
  <c r="D35" i="3" l="1"/>
  <c r="D36" i="3" l="1"/>
  <c r="D37" i="3" l="1"/>
  <c r="D38" i="3" l="1"/>
  <c r="D39" i="3" l="1"/>
  <c r="D40" i="3" l="1"/>
  <c r="D41" i="3" l="1"/>
  <c r="D42" i="3" l="1"/>
  <c r="D43" i="3" l="1"/>
  <c r="D44" i="3" l="1"/>
  <c r="D45" i="3" l="1"/>
  <c r="D46" i="3" l="1"/>
  <c r="D47" i="3" l="1"/>
  <c r="D48" i="3" l="1"/>
  <c r="D49" i="3" l="1"/>
  <c r="D50" i="3" l="1"/>
  <c r="D51" i="3" l="1"/>
  <c r="D52" i="3" l="1"/>
  <c r="D53" i="3" l="1"/>
  <c r="D54" i="3" l="1"/>
  <c r="D55" i="3" l="1"/>
  <c r="D56" i="3" l="1"/>
  <c r="D57" i="3" l="1"/>
  <c r="D58" i="3" l="1"/>
  <c r="D59" i="3" l="1"/>
  <c r="D60" i="3" l="1"/>
  <c r="D61" i="3" l="1"/>
  <c r="D62" i="3" l="1"/>
  <c r="D63" i="3" l="1"/>
  <c r="D64" i="3" l="1"/>
  <c r="D65" i="3" l="1"/>
  <c r="D66" i="3" l="1"/>
  <c r="D67" i="3" l="1"/>
  <c r="D68" i="3" l="1"/>
  <c r="D69" i="3" l="1"/>
  <c r="D70" i="3" l="1"/>
  <c r="D71" i="3" l="1"/>
  <c r="D72" i="3" l="1"/>
  <c r="D73" i="3" l="1"/>
  <c r="D74" i="3" l="1"/>
  <c r="D75" i="3" l="1"/>
  <c r="D76" i="3" l="1"/>
  <c r="D77" i="3" l="1"/>
  <c r="D78" i="3" l="1"/>
  <c r="D79" i="3" l="1"/>
  <c r="D80" i="3" l="1"/>
  <c r="D81" i="3" l="1"/>
  <c r="D82" i="3" l="1"/>
  <c r="D83" i="3" l="1"/>
  <c r="D84" i="3" l="1"/>
  <c r="D85" i="3" l="1"/>
  <c r="D86" i="3" l="1"/>
  <c r="D87" i="3" l="1"/>
  <c r="D88" i="3" l="1"/>
  <c r="D89" i="3" l="1"/>
  <c r="D90" i="3" l="1"/>
  <c r="D91" i="3" l="1"/>
  <c r="D92" i="3" l="1"/>
  <c r="D93" i="3" l="1"/>
  <c r="D94" i="3" l="1"/>
  <c r="D95" i="3" l="1"/>
  <c r="D96" i="3" l="1"/>
  <c r="D97" i="3" l="1"/>
  <c r="D98" i="3" l="1"/>
  <c r="D99" i="3" l="1"/>
  <c r="D100" i="3" l="1"/>
  <c r="D101" i="3" l="1"/>
  <c r="D102" i="3" l="1"/>
  <c r="D103" i="3" l="1"/>
  <c r="D104" i="3" l="1"/>
  <c r="D105" i="3" l="1"/>
  <c r="D106" i="3" l="1"/>
  <c r="D107" i="3" l="1"/>
  <c r="D108" i="3" l="1"/>
  <c r="D109" i="3" l="1"/>
  <c r="D110" i="3" l="1"/>
  <c r="D111" i="3" l="1"/>
  <c r="D112" i="3" l="1"/>
  <c r="D113" i="3" l="1"/>
  <c r="D114" i="3" l="1"/>
  <c r="D115" i="3" l="1"/>
  <c r="D116" i="3" l="1"/>
  <c r="D117" i="3" l="1"/>
  <c r="D118" i="3" l="1"/>
  <c r="D119" i="3" l="1"/>
  <c r="D120" i="3" l="1"/>
  <c r="D121" i="3" l="1"/>
  <c r="D122" i="3" l="1"/>
  <c r="D123" i="3" l="1"/>
  <c r="D124" i="3" l="1"/>
  <c r="D125" i="3" l="1"/>
  <c r="D126" i="3" l="1"/>
  <c r="D127" i="3"/>
  <c r="D128" i="3" l="1"/>
  <c r="D129" i="3" l="1"/>
  <c r="D130" i="3" l="1"/>
  <c r="D131" i="3" l="1"/>
  <c r="D132" i="3" l="1"/>
  <c r="D133" i="3" l="1"/>
  <c r="D134" i="3" l="1"/>
  <c r="D135" i="3" l="1"/>
  <c r="D136" i="3" l="1"/>
  <c r="D137" i="3" l="1"/>
  <c r="D138" i="3" l="1"/>
  <c r="D139" i="3" l="1"/>
  <c r="D140" i="3" l="1"/>
  <c r="D141" i="3" l="1"/>
  <c r="D142" i="3" l="1"/>
  <c r="D143" i="3" l="1"/>
  <c r="D144" i="3" l="1"/>
  <c r="D145" i="3" l="1"/>
  <c r="D146" i="3" l="1"/>
  <c r="D147" i="3" l="1"/>
  <c r="D148" i="3" l="1"/>
  <c r="D149" i="3" l="1"/>
  <c r="D150" i="3" l="1"/>
  <c r="D151" i="3" l="1"/>
  <c r="D152" i="3" l="1"/>
  <c r="D153" i="3" l="1"/>
  <c r="D154" i="3" l="1"/>
  <c r="D155" i="3" l="1"/>
  <c r="D156" i="3" l="1"/>
  <c r="D157" i="3" l="1"/>
  <c r="D158" i="3" l="1"/>
  <c r="D159" i="3" l="1"/>
  <c r="D160" i="3" l="1"/>
  <c r="D161" i="3" l="1"/>
  <c r="D162" i="3" l="1"/>
  <c r="D163" i="3" l="1"/>
  <c r="D164" i="3" l="1"/>
  <c r="D165" i="3" l="1"/>
  <c r="D166" i="3" l="1"/>
  <c r="D167" i="3" l="1"/>
  <c r="D168" i="3" l="1"/>
  <c r="D169" i="3" l="1"/>
  <c r="D170" i="3" l="1"/>
  <c r="D171" i="3" l="1"/>
  <c r="D172" i="3" l="1"/>
  <c r="D173" i="3" l="1"/>
  <c r="D174" i="3" l="1"/>
  <c r="D175" i="3" l="1"/>
  <c r="D176" i="3" l="1"/>
  <c r="D177" i="3" l="1"/>
  <c r="D178" i="3" l="1"/>
  <c r="D179" i="3" l="1"/>
  <c r="D180" i="3" l="1"/>
  <c r="D181" i="3" l="1"/>
  <c r="D182" i="3" l="1"/>
  <c r="D183" i="3" l="1"/>
  <c r="D184" i="3" l="1"/>
  <c r="D185" i="3" l="1"/>
  <c r="D186" i="3" l="1"/>
  <c r="D187" i="3" l="1"/>
  <c r="D188" i="3" l="1"/>
  <c r="D189" i="3" l="1"/>
  <c r="D190" i="3" l="1"/>
  <c r="D191" i="3" l="1"/>
  <c r="D192" i="3" l="1"/>
  <c r="D193" i="3" l="1"/>
  <c r="D194" i="3" l="1"/>
  <c r="D195" i="3" l="1"/>
  <c r="D196" i="3" l="1"/>
  <c r="D197" i="3" l="1"/>
  <c r="D198" i="3" l="1"/>
  <c r="D199" i="3" l="1"/>
  <c r="D200" i="3" l="1"/>
  <c r="D201" i="3" l="1"/>
  <c r="D202" i="3" l="1"/>
  <c r="D203" i="3" l="1"/>
  <c r="D204" i="3" l="1"/>
  <c r="D205" i="3" l="1"/>
  <c r="D206" i="3" l="1"/>
  <c r="D207" i="3" l="1"/>
  <c r="D208" i="3" l="1"/>
  <c r="D209" i="3" l="1"/>
  <c r="D210" i="3" l="1"/>
  <c r="D211" i="3" l="1"/>
  <c r="D212" i="3" l="1"/>
  <c r="D213" i="3" l="1"/>
  <c r="D214" i="3" l="1"/>
  <c r="D215" i="3" l="1"/>
  <c r="D216" i="3" l="1"/>
  <c r="D217" i="3" l="1"/>
  <c r="D218" i="3" l="1"/>
  <c r="D219" i="3" l="1"/>
  <c r="D220" i="3" l="1"/>
  <c r="D221" i="3" l="1"/>
  <c r="D222" i="3" l="1"/>
  <c r="D223" i="3" l="1"/>
  <c r="D224" i="3" l="1"/>
  <c r="D225" i="3" l="1"/>
  <c r="D226" i="3" l="1"/>
  <c r="D227" i="3" l="1"/>
  <c r="D228" i="3" l="1"/>
  <c r="D229" i="3" l="1"/>
  <c r="D230" i="3" l="1"/>
  <c r="D231" i="3" l="1"/>
  <c r="D232" i="3" l="1"/>
  <c r="D233" i="3" l="1"/>
  <c r="D234" i="3" l="1"/>
  <c r="D235" i="3" l="1"/>
  <c r="D236" i="3" l="1"/>
  <c r="D237" i="3" l="1"/>
  <c r="D238" i="3" l="1"/>
  <c r="D239" i="3" l="1"/>
  <c r="D240" i="3" l="1"/>
  <c r="D241" i="3" l="1"/>
  <c r="D242" i="3" l="1"/>
  <c r="D243" i="3" l="1"/>
  <c r="D244" i="3" l="1"/>
  <c r="D245" i="3" l="1"/>
  <c r="D246" i="3" l="1"/>
  <c r="D247" i="3" l="1"/>
  <c r="D248" i="3" l="1"/>
  <c r="D249" i="3" l="1"/>
  <c r="D250" i="3" l="1"/>
  <c r="D251" i="3" l="1"/>
  <c r="D252" i="3" l="1"/>
  <c r="D253" i="3" l="1"/>
  <c r="D254" i="3" l="1"/>
  <c r="D255" i="3" l="1"/>
  <c r="D256" i="3" l="1"/>
  <c r="D257" i="3" l="1"/>
  <c r="D258" i="3" l="1"/>
  <c r="D259" i="3" l="1"/>
  <c r="D260" i="3" l="1"/>
  <c r="D261" i="3" l="1"/>
  <c r="D262" i="3" l="1"/>
  <c r="D263" i="3" l="1"/>
  <c r="D264" i="3" l="1"/>
  <c r="D265" i="3" l="1"/>
  <c r="D266" i="3" l="1"/>
  <c r="D267" i="3" l="1"/>
  <c r="D268" i="3" l="1"/>
  <c r="D269" i="3" l="1"/>
  <c r="D270" i="3" l="1"/>
  <c r="D271" i="3" l="1"/>
  <c r="D272" i="3" l="1"/>
  <c r="D273" i="3" l="1"/>
  <c r="D274" i="3" l="1"/>
  <c r="D275" i="3" l="1"/>
  <c r="D276" i="3" l="1"/>
  <c r="D277" i="3" l="1"/>
  <c r="D278" i="3" l="1"/>
  <c r="D279" i="3" l="1"/>
  <c r="D280" i="3" l="1"/>
  <c r="D281" i="3" l="1"/>
  <c r="D282" i="3" l="1"/>
  <c r="D283" i="3" l="1"/>
  <c r="D284" i="3" l="1"/>
  <c r="D285" i="3" l="1"/>
  <c r="D286" i="3" l="1"/>
  <c r="D287" i="3" l="1"/>
  <c r="D288" i="3" l="1"/>
  <c r="D289" i="3" l="1"/>
  <c r="D290" i="3" l="1"/>
  <c r="D291" i="3" l="1"/>
  <c r="D292" i="3" l="1"/>
  <c r="D293" i="3" l="1"/>
  <c r="D294" i="3" l="1"/>
  <c r="D295" i="3" l="1"/>
  <c r="D296" i="3" l="1"/>
  <c r="D297" i="3" l="1"/>
  <c r="D298" i="3" l="1"/>
  <c r="D299" i="3" l="1"/>
  <c r="D300" i="3" l="1"/>
  <c r="D301" i="3" l="1"/>
  <c r="D302" i="3" l="1"/>
  <c r="D303" i="3" l="1"/>
  <c r="D304" i="3" l="1"/>
  <c r="D305" i="3" l="1"/>
  <c r="D306" i="3" l="1"/>
  <c r="D307" i="3" l="1"/>
  <c r="D308" i="3" l="1"/>
  <c r="D309" i="3" l="1"/>
  <c r="D310" i="3" l="1"/>
  <c r="D311" i="3" l="1"/>
  <c r="D312" i="3" l="1"/>
  <c r="D313" i="3" l="1"/>
  <c r="D314" i="3" l="1"/>
  <c r="D315" i="3" l="1"/>
  <c r="D316" i="3" l="1"/>
  <c r="D317" i="3" l="1"/>
  <c r="D318" i="3" l="1"/>
  <c r="D319" i="3" l="1"/>
  <c r="D320" i="3" l="1"/>
  <c r="D321" i="3" l="1"/>
  <c r="D322" i="3" l="1"/>
  <c r="D323" i="3" l="1"/>
  <c r="D324" i="3" l="1"/>
  <c r="D325" i="3" l="1"/>
  <c r="D326" i="3" l="1"/>
  <c r="D327" i="3" l="1"/>
  <c r="D328" i="3" l="1"/>
  <c r="D329" i="3" l="1"/>
  <c r="D330" i="3" l="1"/>
  <c r="D331" i="3" l="1"/>
  <c r="D332" i="3" l="1"/>
  <c r="D333" i="3" l="1"/>
  <c r="D334" i="3" l="1"/>
  <c r="D335" i="3" l="1"/>
  <c r="D336" i="3" l="1"/>
  <c r="D337" i="3" l="1"/>
  <c r="D338" i="3" l="1"/>
  <c r="D339" i="3" l="1"/>
  <c r="D340" i="3" l="1"/>
  <c r="D341" i="3" l="1"/>
  <c r="D342" i="3" l="1"/>
  <c r="D343" i="3" l="1"/>
  <c r="D344" i="3" l="1"/>
  <c r="D345" i="3" l="1"/>
  <c r="D346" i="3" l="1"/>
  <c r="D347" i="3" l="1"/>
  <c r="D348" i="3" l="1"/>
  <c r="D349" i="3" l="1"/>
  <c r="D350" i="3" l="1"/>
  <c r="D351" i="3" l="1"/>
  <c r="D352" i="3" l="1"/>
  <c r="D353" i="3" l="1"/>
  <c r="D354" i="3" l="1"/>
  <c r="D355" i="3" l="1"/>
  <c r="D356" i="3" l="1"/>
  <c r="D357" i="3" l="1"/>
  <c r="D358" i="3" l="1"/>
  <c r="D359" i="3" l="1"/>
  <c r="D360" i="3" l="1"/>
  <c r="D361" i="3" l="1"/>
  <c r="D362" i="3" l="1"/>
  <c r="D363" i="3" l="1"/>
  <c r="D364" i="3" l="1"/>
  <c r="D365" i="3" l="1"/>
  <c r="D366" i="3" l="1"/>
  <c r="D367" i="3" l="1"/>
  <c r="D368" i="3" l="1"/>
  <c r="D369" i="3" l="1"/>
  <c r="D370" i="3" l="1"/>
  <c r="D371" i="3" l="1"/>
  <c r="D372" i="3" l="1"/>
  <c r="D373" i="3" l="1"/>
  <c r="D374" i="3" l="1"/>
  <c r="D375" i="3" l="1"/>
  <c r="D376" i="3" l="1"/>
  <c r="D377" i="3" l="1"/>
  <c r="D378" i="3" l="1"/>
  <c r="D379" i="3" l="1"/>
  <c r="D380" i="3" l="1"/>
  <c r="D381" i="3" l="1"/>
  <c r="D382" i="3" l="1"/>
  <c r="D383" i="3" l="1"/>
  <c r="D384" i="3" l="1"/>
  <c r="D385" i="3" l="1"/>
  <c r="D386" i="3" l="1"/>
  <c r="D387" i="3" l="1"/>
  <c r="D388" i="3" l="1"/>
  <c r="D389" i="3" l="1"/>
  <c r="D390" i="3" l="1"/>
  <c r="D391" i="3" l="1"/>
  <c r="D392" i="3" l="1"/>
  <c r="D393" i="3" l="1"/>
  <c r="D394" i="3" l="1"/>
  <c r="D395" i="3" l="1"/>
  <c r="D396" i="3" l="1"/>
  <c r="D397" i="3" l="1"/>
  <c r="D398" i="3" l="1"/>
  <c r="D399" i="3" l="1"/>
  <c r="D400" i="3" l="1"/>
  <c r="D401" i="3" l="1"/>
  <c r="D402" i="3" l="1"/>
  <c r="D403" i="3" l="1"/>
  <c r="D404" i="3" l="1"/>
  <c r="D405" i="3" l="1"/>
  <c r="D406" i="3" l="1"/>
  <c r="D407" i="3" l="1"/>
  <c r="D408" i="3" l="1"/>
  <c r="D409" i="3" l="1"/>
  <c r="D410" i="3" l="1"/>
  <c r="D411" i="3" l="1"/>
  <c r="D412" i="3" l="1"/>
  <c r="D413" i="3" l="1"/>
  <c r="D414" i="3" l="1"/>
  <c r="D415" i="3" l="1"/>
  <c r="D416" i="3" l="1"/>
  <c r="D417" i="3" l="1"/>
  <c r="D418" i="3" l="1"/>
  <c r="D419" i="3" l="1"/>
  <c r="D420" i="3" l="1"/>
  <c r="D421" i="3" l="1"/>
  <c r="D422" i="3" l="1"/>
  <c r="D423" i="3" l="1"/>
  <c r="D424" i="3" l="1"/>
  <c r="D425" i="3" l="1"/>
  <c r="D426" i="3" l="1"/>
  <c r="D427" i="3" l="1"/>
  <c r="D428" i="3" l="1"/>
  <c r="D429" i="3" l="1"/>
  <c r="D430" i="3" l="1"/>
  <c r="D431" i="3" l="1"/>
  <c r="D432" i="3" l="1"/>
  <c r="D433" i="3" l="1"/>
  <c r="D434" i="3" l="1"/>
  <c r="D435" i="3" l="1"/>
  <c r="D436" i="3" l="1"/>
  <c r="D437" i="3" l="1"/>
  <c r="D438" i="3" l="1"/>
  <c r="D439" i="3" l="1"/>
  <c r="D440" i="3" l="1"/>
  <c r="D441" i="3" l="1"/>
  <c r="D442" i="3" l="1"/>
  <c r="D443" i="3" l="1"/>
  <c r="D444" i="3" l="1"/>
  <c r="D445" i="3" l="1"/>
  <c r="D446" i="3" l="1"/>
  <c r="D447" i="3" l="1"/>
  <c r="D448" i="3" l="1"/>
  <c r="D449" i="3" l="1"/>
  <c r="D450" i="3" l="1"/>
  <c r="D451" i="3" l="1"/>
  <c r="D452" i="3" l="1"/>
  <c r="D453" i="3" l="1"/>
  <c r="D454" i="3" l="1"/>
  <c r="D455" i="3" l="1"/>
  <c r="D456" i="3" l="1"/>
  <c r="D457" i="3" l="1"/>
  <c r="D458" i="3" l="1"/>
  <c r="D459" i="3" l="1"/>
  <c r="D460" i="3" l="1"/>
  <c r="D461" i="3" l="1"/>
  <c r="D462" i="3" l="1"/>
  <c r="D463" i="3" l="1"/>
  <c r="D464" i="3" l="1"/>
  <c r="D465" i="3" l="1"/>
  <c r="D466" i="3" l="1"/>
  <c r="D467" i="3" l="1"/>
  <c r="D468" i="3" l="1"/>
  <c r="D469" i="3" l="1"/>
  <c r="D470" i="3" l="1"/>
  <c r="D471" i="3" l="1"/>
  <c r="D472" i="3" l="1"/>
  <c r="D473" i="3" l="1"/>
  <c r="D474" i="3" l="1"/>
  <c r="D475" i="3" l="1"/>
  <c r="D476" i="3" l="1"/>
  <c r="D477" i="3" l="1"/>
  <c r="D478" i="3" l="1"/>
  <c r="D479" i="3" l="1"/>
  <c r="D480" i="3" l="1"/>
  <c r="D481" i="3" l="1"/>
  <c r="D482" i="3" l="1"/>
  <c r="D483" i="3" l="1"/>
  <c r="D484" i="3" l="1"/>
  <c r="D485" i="3" l="1"/>
  <c r="D486" i="3" l="1"/>
  <c r="D487" i="3" l="1"/>
  <c r="D488" i="3" l="1"/>
  <c r="D489" i="3" l="1"/>
  <c r="D490" i="3" l="1"/>
  <c r="D491" i="3" l="1"/>
  <c r="D492" i="3" l="1"/>
  <c r="D493" i="3" l="1"/>
  <c r="D494" i="3" l="1"/>
  <c r="D495" i="3" l="1"/>
  <c r="D496" i="3" l="1"/>
  <c r="D497" i="3" l="1"/>
  <c r="D498" i="3" l="1"/>
  <c r="D499" i="3" l="1"/>
  <c r="D500" i="3" l="1"/>
  <c r="D501" i="3" l="1"/>
  <c r="D502" i="3" l="1"/>
  <c r="D503" i="3" l="1"/>
  <c r="D504" i="3" l="1"/>
  <c r="D505" i="3" l="1"/>
  <c r="D506" i="3" l="1"/>
  <c r="D507" i="3" l="1"/>
  <c r="D508" i="3" l="1"/>
  <c r="D509" i="3" l="1"/>
  <c r="D510" i="3" l="1"/>
  <c r="D511" i="3" l="1"/>
  <c r="D512" i="3" l="1"/>
  <c r="D513" i="3" l="1"/>
  <c r="D514" i="3" l="1"/>
  <c r="D515" i="3" l="1"/>
  <c r="D516" i="3" l="1"/>
  <c r="D517" i="3" l="1"/>
  <c r="D518" i="3" l="1"/>
  <c r="D519" i="3" l="1"/>
  <c r="D520" i="3" l="1"/>
  <c r="D521" i="3" l="1"/>
  <c r="D5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Ferreira</author>
  </authors>
  <commentList>
    <comment ref="D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Abertura do dia seguinte</t>
        </r>
      </text>
    </comment>
  </commentList>
</comments>
</file>

<file path=xl/sharedStrings.xml><?xml version="1.0" encoding="utf-8"?>
<sst xmlns="http://schemas.openxmlformats.org/spreadsheetml/2006/main" count="119" uniqueCount="77">
  <si>
    <t>Data de pagamento</t>
  </si>
  <si>
    <t>Vencimento</t>
  </si>
  <si>
    <t>Valor</t>
  </si>
  <si>
    <t>Saldo Conta Autorizada</t>
  </si>
  <si>
    <t>Saldo Devedor das Debêntures</t>
  </si>
  <si>
    <t>Razão Atingida</t>
  </si>
  <si>
    <t>Razão de Direitos Creditórios</t>
  </si>
  <si>
    <t>Status</t>
  </si>
  <si>
    <t>Direitos Creditórios Objetos de Resolução de Cessão</t>
  </si>
  <si>
    <t>Percentual Atingido</t>
  </si>
  <si>
    <t>Percentual Máximo Permitido</t>
  </si>
  <si>
    <t>Parcela Diferida</t>
  </si>
  <si>
    <t>Índice de Resolução de Cessão</t>
  </si>
  <si>
    <t>Faixa de Vencimento</t>
  </si>
  <si>
    <t>Prazo Médio</t>
  </si>
  <si>
    <t>Prazo Máximo</t>
  </si>
  <si>
    <t>Prazo</t>
  </si>
  <si>
    <t>Prazo Mínimo</t>
  </si>
  <si>
    <t>Valor Presente dos Direitos Creditórios</t>
  </si>
  <si>
    <t>Data de Vencimento</t>
  </si>
  <si>
    <t>Data de Verificação</t>
  </si>
  <si>
    <t xml:space="preserve"> 01/12/2020</t>
  </si>
  <si>
    <t xml:space="preserve"> 02/12/2020</t>
  </si>
  <si>
    <t xml:space="preserve"> 03/12/2020</t>
  </si>
  <si>
    <t xml:space="preserve"> 04/12/2020</t>
  </si>
  <si>
    <t xml:space="preserve"> 09/12/2020</t>
  </si>
  <si>
    <t xml:space="preserve"> 07/12/2020</t>
  </si>
  <si>
    <t xml:space="preserve"> 08/12/2020</t>
  </si>
  <si>
    <t xml:space="preserve"> 10/12/2020</t>
  </si>
  <si>
    <t xml:space="preserve"> 11/12/2020</t>
  </si>
  <si>
    <t xml:space="preserve"> 14/12/2020</t>
  </si>
  <si>
    <t xml:space="preserve"> 15/12/2020</t>
  </si>
  <si>
    <t xml:space="preserve"> 18/12/2020</t>
  </si>
  <si>
    <t xml:space="preserve"> 21/12/2020</t>
  </si>
  <si>
    <t xml:space="preserve"> 22/12/2020</t>
  </si>
  <si>
    <t xml:space="preserve"> 23/12/2020</t>
  </si>
  <si>
    <t xml:space="preserve"> 24/12/2020</t>
  </si>
  <si>
    <t xml:space="preserve"> 28/12/2020</t>
  </si>
  <si>
    <t xml:space="preserve"> 16/12/2020</t>
  </si>
  <si>
    <t xml:space="preserve"> 17/12/2020</t>
  </si>
  <si>
    <t xml:space="preserve"> 08/01/2021</t>
  </si>
  <si>
    <t xml:space="preserve"> 11/01/2021</t>
  </si>
  <si>
    <t xml:space="preserve"> 06/01/2021</t>
  </si>
  <si>
    <t xml:space="preserve"> 05/01/2021</t>
  </si>
  <si>
    <t xml:space="preserve"> 07/01/2021</t>
  </si>
  <si>
    <t xml:space="preserve"> 30/12/2020</t>
  </si>
  <si>
    <t xml:space="preserve"> 29/12/2020</t>
  </si>
  <si>
    <t xml:space="preserve"> 31/12/2020</t>
  </si>
  <si>
    <t xml:space="preserve"> 04/01/2021</t>
  </si>
  <si>
    <t xml:space="preserve"> 12/01/2021</t>
  </si>
  <si>
    <t xml:space="preserve"> 14/01/2021</t>
  </si>
  <si>
    <t xml:space="preserve"> 15/01/2021</t>
  </si>
  <si>
    <t xml:space="preserve"> 18/01/2021</t>
  </si>
  <si>
    <t xml:space="preserve"> 19/01/2021</t>
  </si>
  <si>
    <t xml:space="preserve"> 13/01/2021</t>
  </si>
  <si>
    <t xml:space="preserve"> 20/01/2021</t>
  </si>
  <si>
    <t xml:space="preserve"> 21/01/2021</t>
  </si>
  <si>
    <t xml:space="preserve"> 22/01/2021</t>
  </si>
  <si>
    <t>OK</t>
  </si>
  <si>
    <t xml:space="preserve"> 25/01/2021</t>
  </si>
  <si>
    <t xml:space="preserve"> 27/01/2021</t>
  </si>
  <si>
    <t xml:space="preserve"> 28/01/2021</t>
  </si>
  <si>
    <t xml:space="preserve"> 26/01/2021</t>
  </si>
  <si>
    <t xml:space="preserve"> 29/01/2021</t>
  </si>
  <si>
    <t xml:space="preserve"> 01/02/2021</t>
  </si>
  <si>
    <t xml:space="preserve"> 02/02/2021</t>
  </si>
  <si>
    <t xml:space="preserve"> 03/02/2021</t>
  </si>
  <si>
    <t xml:space="preserve"> 04/02/2021</t>
  </si>
  <si>
    <t xml:space="preserve"> 05/02/2021</t>
  </si>
  <si>
    <t xml:space="preserve"> 08/02/2021</t>
  </si>
  <si>
    <t xml:space="preserve"> 11/02/2021</t>
  </si>
  <si>
    <t xml:space="preserve"> 09/02/2021</t>
  </si>
  <si>
    <t xml:space="preserve"> 10/02/2021</t>
  </si>
  <si>
    <t xml:space="preserve"> 12/02/2021</t>
  </si>
  <si>
    <t xml:space="preserve"> 17/02/2021</t>
  </si>
  <si>
    <t xml:space="preserve"> 18/02/2021</t>
  </si>
  <si>
    <t xml:space="preserve"> 19/02/2021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</si>
</sst>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9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22" fillId="0" borderId="10" xfId="1" applyFont="1" applyBorder="1"/>
    <xf numFmtId="0" fontId="22" fillId="0" borderId="10" xfId="0" applyFont="1" applyBorder="1" applyAlignment="1">
      <alignment horizontal="center"/>
    </xf>
    <xf numFmtId="164" fontId="22" fillId="0" borderId="0" xfId="1" applyFont="1"/>
    <xf numFmtId="0" fontId="22" fillId="0" borderId="0" xfId="0" applyFont="1"/>
    <xf numFmtId="164" fontId="22" fillId="0" borderId="10" xfId="1" applyFont="1" applyBorder="1" applyAlignment="1">
      <alignment horizontal="center"/>
    </xf>
    <xf numFmtId="165" fontId="22" fillId="0" borderId="10" xfId="2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4" fontId="22" fillId="0" borderId="10" xfId="0" applyNumberFormat="1" applyFont="1" applyBorder="1"/>
    <xf numFmtId="14" fontId="19" fillId="0" borderId="10" xfId="44" applyNumberFormat="1" applyBorder="1" applyAlignment="1">
      <alignment horizontal="center"/>
    </xf>
    <xf numFmtId="4" fontId="0" fillId="0" borderId="0" xfId="0" applyNumberFormat="1"/>
    <xf numFmtId="10" fontId="22" fillId="0" borderId="10" xfId="2" applyNumberFormat="1" applyFont="1" applyBorder="1"/>
    <xf numFmtId="10" fontId="22" fillId="0" borderId="10" xfId="2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4" fontId="22" fillId="0" borderId="10" xfId="1" applyFont="1" applyFill="1" applyBorder="1"/>
    <xf numFmtId="44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 applyFill="1"/>
    <xf numFmtId="14" fontId="19" fillId="0" borderId="0" xfId="44" applyNumberFormat="1" applyBorder="1" applyAlignment="1">
      <alignment horizontal="center"/>
    </xf>
    <xf numFmtId="164" fontId="22" fillId="0" borderId="0" xfId="1" applyFont="1" applyFill="1" applyBorder="1"/>
    <xf numFmtId="164" fontId="22" fillId="0" borderId="0" xfId="1" applyFont="1" applyBorder="1"/>
    <xf numFmtId="10" fontId="22" fillId="0" borderId="0" xfId="2" applyNumberFormat="1" applyFont="1" applyBorder="1"/>
    <xf numFmtId="10" fontId="22" fillId="0" borderId="0" xfId="2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4" fontId="22" fillId="0" borderId="0" xfId="1" applyFont="1" applyBorder="1" applyAlignment="1">
      <alignment horizontal="center"/>
    </xf>
    <xf numFmtId="165" fontId="22" fillId="0" borderId="0" xfId="2" applyNumberFormat="1" applyFont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164" fontId="0" fillId="35" borderId="0" xfId="1" applyFont="1" applyFill="1"/>
    <xf numFmtId="164" fontId="16" fillId="36" borderId="0" xfId="1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164" fontId="22" fillId="37" borderId="0" xfId="1" applyFont="1" applyFill="1"/>
    <xf numFmtId="43" fontId="0" fillId="0" borderId="0" xfId="45" applyFont="1"/>
    <xf numFmtId="164" fontId="0" fillId="0" borderId="0" xfId="0" applyNumberFormat="1"/>
    <xf numFmtId="14" fontId="0" fillId="0" borderId="0" xfId="0" applyNumberFormat="1" applyAlignment="1">
      <alignment horizontal="center" vertical="center"/>
    </xf>
    <xf numFmtId="164" fontId="0" fillId="0" borderId="0" xfId="1" quotePrefix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4" fontId="22" fillId="0" borderId="0" xfId="0" applyNumberFormat="1" applyFont="1"/>
    <xf numFmtId="14" fontId="0" fillId="0" borderId="0" xfId="0" applyNumberFormat="1"/>
    <xf numFmtId="14" fontId="22" fillId="0" borderId="0" xfId="0" quotePrefix="1" applyNumberFormat="1" applyFont="1"/>
  </cellXfs>
  <cellStyles count="46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Neutro" xfId="10" builtinId="28" customBuiltin="1"/>
    <cellStyle name="Normal" xfId="0" builtinId="0"/>
    <cellStyle name="Normal 2" xfId="44" xr:uid="{00000000-0005-0000-0000-000021000000}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R52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2" sqref="F12"/>
    </sheetView>
  </sheetViews>
  <sheetFormatPr defaultRowHeight="14.4" x14ac:dyDescent="0.3"/>
  <cols>
    <col min="1" max="1" width="4.44140625" customWidth="1"/>
    <col min="2" max="2" width="17.44140625" bestFit="1" customWidth="1"/>
    <col min="3" max="3" width="23.44140625" bestFit="1" customWidth="1"/>
    <col min="4" max="4" width="21" customWidth="1"/>
    <col min="5" max="5" width="22.109375" customWidth="1"/>
    <col min="6" max="6" width="17.6640625" bestFit="1" customWidth="1"/>
    <col min="7" max="7" width="19.33203125" bestFit="1" customWidth="1"/>
    <col min="8" max="8" width="17.6640625" bestFit="1" customWidth="1"/>
    <col min="9" max="9" width="16" customWidth="1"/>
    <col min="10" max="10" width="15.44140625" customWidth="1"/>
    <col min="11" max="11" width="14.33203125" customWidth="1"/>
    <col min="12" max="12" width="4.44140625" customWidth="1"/>
    <col min="13" max="13" width="21.88671875" customWidth="1"/>
    <col min="14" max="14" width="25.109375" customWidth="1"/>
    <col min="15" max="15" width="22.6640625" customWidth="1"/>
    <col min="16" max="16" width="13.44140625" customWidth="1"/>
    <col min="17" max="17" width="20.44140625" bestFit="1" customWidth="1"/>
  </cols>
  <sheetData>
    <row r="2" spans="2:18" x14ac:dyDescent="0.3">
      <c r="B2" s="3" t="s">
        <v>6</v>
      </c>
      <c r="C2" s="4"/>
      <c r="D2" s="4"/>
      <c r="E2" s="4"/>
      <c r="F2" s="4"/>
      <c r="G2" s="4"/>
      <c r="H2" s="4"/>
      <c r="M2" s="3" t="s">
        <v>12</v>
      </c>
      <c r="N2" s="7"/>
      <c r="O2" s="7"/>
      <c r="P2" s="7"/>
      <c r="Q2" s="8"/>
    </row>
    <row r="3" spans="2:18" ht="39.75" customHeight="1" x14ac:dyDescent="0.3">
      <c r="B3" s="20" t="s">
        <v>20</v>
      </c>
      <c r="C3" s="20" t="s">
        <v>18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17</v>
      </c>
      <c r="J3" s="20" t="s">
        <v>14</v>
      </c>
      <c r="K3" s="20" t="s">
        <v>15</v>
      </c>
      <c r="M3" s="21" t="s">
        <v>18</v>
      </c>
      <c r="N3" s="21" t="s">
        <v>8</v>
      </c>
      <c r="O3" s="21" t="s">
        <v>9</v>
      </c>
      <c r="P3" s="21" t="s">
        <v>10</v>
      </c>
      <c r="Q3" s="21" t="s">
        <v>7</v>
      </c>
    </row>
    <row r="4" spans="2:18" ht="16.95" customHeight="1" x14ac:dyDescent="0.3">
      <c r="B4" s="13">
        <v>44138</v>
      </c>
      <c r="C4" s="18">
        <v>797845292.80588377</v>
      </c>
      <c r="D4" s="5">
        <v>1162519.04</v>
      </c>
      <c r="E4" s="5">
        <v>751235325</v>
      </c>
      <c r="F4" s="15">
        <v>1.0635919068979933</v>
      </c>
      <c r="G4" s="16">
        <v>1.05</v>
      </c>
      <c r="H4" s="6" t="s">
        <v>58</v>
      </c>
      <c r="I4" s="6">
        <v>1</v>
      </c>
      <c r="J4" s="17">
        <v>30.574793049075122</v>
      </c>
      <c r="K4" s="6">
        <v>86</v>
      </c>
      <c r="M4" s="9">
        <v>797845292.80588377</v>
      </c>
      <c r="N4" s="9">
        <v>5840960.1700000018</v>
      </c>
      <c r="O4" s="10">
        <v>7.3209182565436414E-3</v>
      </c>
      <c r="P4" s="11">
        <v>0.02</v>
      </c>
      <c r="Q4" s="11" t="s">
        <v>58</v>
      </c>
      <c r="R4" s="1"/>
    </row>
    <row r="5" spans="2:18" ht="16.95" customHeight="1" x14ac:dyDescent="0.3">
      <c r="B5" s="13">
        <v>44139</v>
      </c>
      <c r="C5" s="18">
        <v>790353337.11191475</v>
      </c>
      <c r="D5" s="5">
        <v>8263405.4299999997</v>
      </c>
      <c r="E5" s="5">
        <v>751291530</v>
      </c>
      <c r="F5" s="15">
        <v>1.0629918089744932</v>
      </c>
      <c r="G5" s="16">
        <v>1.05</v>
      </c>
      <c r="H5" s="6" t="s">
        <v>58</v>
      </c>
      <c r="I5" s="6">
        <v>1</v>
      </c>
      <c r="J5" s="17">
        <v>29.85748544128052</v>
      </c>
      <c r="K5" s="6">
        <v>85</v>
      </c>
      <c r="M5" s="9">
        <v>790353337.11191475</v>
      </c>
      <c r="N5" s="9">
        <v>5872091.7400000012</v>
      </c>
      <c r="O5" s="10">
        <v>7.4297044932556634E-3</v>
      </c>
      <c r="P5" s="11">
        <v>0.02</v>
      </c>
      <c r="Q5" s="11" t="s">
        <v>58</v>
      </c>
      <c r="R5" s="1"/>
    </row>
    <row r="6" spans="2:18" ht="16.95" customHeight="1" x14ac:dyDescent="0.3">
      <c r="B6" s="13">
        <v>44140</v>
      </c>
      <c r="C6" s="18">
        <v>796928057.4898262</v>
      </c>
      <c r="D6" s="5">
        <v>2140931.58</v>
      </c>
      <c r="E6" s="5">
        <v>751347727.5</v>
      </c>
      <c r="F6" s="15">
        <f>+(C6+D6)/E6</f>
        <v>1.0635142156197261</v>
      </c>
      <c r="G6" s="16">
        <v>1.05</v>
      </c>
      <c r="H6" s="6" t="s">
        <v>58</v>
      </c>
      <c r="I6" s="6">
        <v>1</v>
      </c>
      <c r="J6" s="17">
        <v>30.575307857072112</v>
      </c>
      <c r="K6" s="6">
        <v>84</v>
      </c>
      <c r="M6" s="9">
        <v>796928057.4898262</v>
      </c>
      <c r="N6" s="9">
        <v>5763495.0500000007</v>
      </c>
      <c r="O6" s="10">
        <v>7.232139709265512E-3</v>
      </c>
      <c r="P6" s="11">
        <v>0.02</v>
      </c>
      <c r="Q6" s="11" t="s">
        <v>58</v>
      </c>
      <c r="R6" s="1"/>
    </row>
    <row r="7" spans="2:18" ht="16.95" customHeight="1" x14ac:dyDescent="0.3">
      <c r="B7" s="13">
        <v>44141</v>
      </c>
      <c r="C7" s="18">
        <v>797140619.31314623</v>
      </c>
      <c r="D7" s="5">
        <v>1999520.99</v>
      </c>
      <c r="E7" s="5">
        <v>751403940</v>
      </c>
      <c r="F7" s="15">
        <v>1.0635293452189594</v>
      </c>
      <c r="G7" s="16">
        <v>1.05</v>
      </c>
      <c r="H7" s="6" t="s">
        <v>58</v>
      </c>
      <c r="I7" s="6">
        <v>3</v>
      </c>
      <c r="J7" s="17">
        <v>31.18252385317874</v>
      </c>
      <c r="K7" s="6">
        <v>87</v>
      </c>
      <c r="M7" s="9">
        <v>797140619.31314623</v>
      </c>
      <c r="N7" s="9">
        <v>5830770.8100000015</v>
      </c>
      <c r="O7" s="10">
        <v>7.3146075720292199E-3</v>
      </c>
      <c r="P7" s="11">
        <v>0.02</v>
      </c>
      <c r="Q7" s="11" t="s">
        <v>58</v>
      </c>
      <c r="R7" s="1"/>
    </row>
    <row r="8" spans="2:18" ht="16.95" customHeight="1" x14ac:dyDescent="0.3">
      <c r="B8" s="13">
        <v>44144</v>
      </c>
      <c r="C8" s="18">
        <v>794372650.85616863</v>
      </c>
      <c r="D8" s="5">
        <v>4659862.1500000004</v>
      </c>
      <c r="E8" s="5">
        <v>751460152.5</v>
      </c>
      <c r="F8" s="15">
        <v>1.0633065643572746</v>
      </c>
      <c r="G8" s="16">
        <v>1.05</v>
      </c>
      <c r="H8" s="6" t="s">
        <v>58</v>
      </c>
      <c r="I8" s="6">
        <v>1</v>
      </c>
      <c r="J8" s="17">
        <v>32.200263533858056</v>
      </c>
      <c r="K8" s="6">
        <v>86</v>
      </c>
      <c r="M8" s="9">
        <v>794372650.85616863</v>
      </c>
      <c r="N8" s="9">
        <v>5301993.2900000019</v>
      </c>
      <c r="O8" s="10">
        <v>6.6744408739217737E-3</v>
      </c>
      <c r="P8" s="11">
        <v>0.02</v>
      </c>
      <c r="Q8" s="11" t="s">
        <v>58</v>
      </c>
      <c r="R8" s="1"/>
    </row>
    <row r="9" spans="2:18" ht="16.95" customHeight="1" x14ac:dyDescent="0.3">
      <c r="B9" s="13">
        <v>44145</v>
      </c>
      <c r="C9" s="18">
        <v>795208893.38228226</v>
      </c>
      <c r="D9" s="5">
        <v>3918646.1</v>
      </c>
      <c r="E9" s="5">
        <v>751516365</v>
      </c>
      <c r="F9" s="15">
        <v>1.0633534766502155</v>
      </c>
      <c r="G9" s="16">
        <v>1.05</v>
      </c>
      <c r="H9" s="6" t="s">
        <v>58</v>
      </c>
      <c r="I9" s="6">
        <v>1</v>
      </c>
      <c r="J9" s="17">
        <v>32.82389766850649</v>
      </c>
      <c r="K9" s="6">
        <v>86</v>
      </c>
      <c r="M9" s="9">
        <v>795208893.38228226</v>
      </c>
      <c r="N9" s="9">
        <v>5244069.3699999973</v>
      </c>
      <c r="O9" s="10">
        <v>6.5945808876649546E-3</v>
      </c>
      <c r="P9" s="11">
        <v>0.02</v>
      </c>
      <c r="Q9" s="11" t="s">
        <v>58</v>
      </c>
      <c r="R9" s="1"/>
    </row>
    <row r="10" spans="2:18" ht="16.95" customHeight="1" x14ac:dyDescent="0.3">
      <c r="B10" s="13">
        <v>44146</v>
      </c>
      <c r="C10" s="18">
        <v>796895781.16537929</v>
      </c>
      <c r="D10" s="5">
        <v>2391295.33</v>
      </c>
      <c r="E10" s="5">
        <v>751572585</v>
      </c>
      <c r="F10" s="15">
        <v>1.0634862053881053</v>
      </c>
      <c r="G10" s="16">
        <v>1.05</v>
      </c>
      <c r="H10" s="6" t="s">
        <v>58</v>
      </c>
      <c r="I10" s="6">
        <v>1</v>
      </c>
      <c r="J10" s="17">
        <v>33.20709067581592</v>
      </c>
      <c r="K10" s="6">
        <v>86</v>
      </c>
      <c r="M10" s="9">
        <v>796895781.16537929</v>
      </c>
      <c r="N10" s="9">
        <v>5035401.6799999978</v>
      </c>
      <c r="O10" s="10">
        <v>6.3187706586126397E-3</v>
      </c>
      <c r="P10" s="11">
        <v>0.02</v>
      </c>
      <c r="Q10" s="11" t="s">
        <v>58</v>
      </c>
      <c r="R10" s="1"/>
    </row>
    <row r="11" spans="2:18" ht="16.95" customHeight="1" x14ac:dyDescent="0.3">
      <c r="B11" s="13">
        <v>44147</v>
      </c>
      <c r="C11" s="18">
        <v>797202237.98057699</v>
      </c>
      <c r="D11" s="5">
        <v>2161647.44</v>
      </c>
      <c r="E11" s="5">
        <v>751628812.5</v>
      </c>
      <c r="F11" s="15">
        <v>1.0635088385739297</v>
      </c>
      <c r="G11" s="16">
        <v>1.05</v>
      </c>
      <c r="H11" s="6" t="s">
        <v>58</v>
      </c>
      <c r="I11" s="6">
        <v>1</v>
      </c>
      <c r="J11" s="17">
        <v>33.476275994001</v>
      </c>
      <c r="K11" s="6">
        <v>88</v>
      </c>
      <c r="M11" s="9">
        <v>797202237.98057699</v>
      </c>
      <c r="N11" s="9">
        <v>4892447.9499999974</v>
      </c>
      <c r="O11" s="10">
        <v>6.1370223475453872E-3</v>
      </c>
      <c r="P11" s="11">
        <v>0.02</v>
      </c>
      <c r="Q11" s="11" t="s">
        <v>58</v>
      </c>
      <c r="R11" s="1"/>
    </row>
    <row r="12" spans="2:18" ht="16.95" customHeight="1" x14ac:dyDescent="0.3">
      <c r="B12" s="13">
        <v>44148</v>
      </c>
      <c r="C12" s="18">
        <v>796805508.72820246</v>
      </c>
      <c r="D12" s="5">
        <v>2371585.3716003667</v>
      </c>
      <c r="E12" s="5">
        <v>751685040</v>
      </c>
      <c r="F12" s="15">
        <v>1.0631807892568979</v>
      </c>
      <c r="G12" s="16">
        <v>1.05</v>
      </c>
      <c r="H12" s="6" t="s">
        <v>58</v>
      </c>
      <c r="I12" s="6">
        <v>3</v>
      </c>
      <c r="J12" s="17">
        <v>34.401536280025176</v>
      </c>
      <c r="K12" s="6">
        <v>87</v>
      </c>
      <c r="M12" s="9">
        <v>796805508.72820246</v>
      </c>
      <c r="N12" s="9">
        <v>5374125.1800000016</v>
      </c>
      <c r="O12" s="10">
        <v>6.7445883859133362E-3</v>
      </c>
      <c r="P12" s="11">
        <v>0.02</v>
      </c>
      <c r="Q12" s="11" t="s">
        <v>58</v>
      </c>
      <c r="R12" s="1"/>
    </row>
    <row r="13" spans="2:18" ht="16.95" customHeight="1" x14ac:dyDescent="0.3">
      <c r="B13" s="13">
        <v>44151</v>
      </c>
      <c r="C13" s="18">
        <v>796177093.84159303</v>
      </c>
      <c r="D13" s="5">
        <v>3242255.87</v>
      </c>
      <c r="E13" s="5">
        <v>751741275</v>
      </c>
      <c r="F13" s="15">
        <v>1.0634235159052468</v>
      </c>
      <c r="G13" s="16">
        <v>1.05</v>
      </c>
      <c r="H13" s="6" t="s">
        <v>58</v>
      </c>
      <c r="I13" s="6">
        <v>1</v>
      </c>
      <c r="J13" s="17">
        <v>35.526131149324115</v>
      </c>
      <c r="K13" s="6">
        <v>84</v>
      </c>
      <c r="M13" s="9">
        <v>796177093.84159303</v>
      </c>
      <c r="N13" s="9">
        <v>4848515.0500000017</v>
      </c>
      <c r="O13" s="10">
        <v>6.0897444645206782E-3</v>
      </c>
      <c r="P13" s="11">
        <v>0.02</v>
      </c>
      <c r="Q13" s="11" t="s">
        <v>58</v>
      </c>
      <c r="R13" s="1"/>
    </row>
    <row r="14" spans="2:18" ht="16.95" customHeight="1" x14ac:dyDescent="0.3">
      <c r="B14" s="13">
        <v>44152</v>
      </c>
      <c r="C14" s="18">
        <v>797636973.30454791</v>
      </c>
      <c r="D14" s="5">
        <v>1928446.1</v>
      </c>
      <c r="E14" s="5">
        <v>751797510</v>
      </c>
      <c r="F14" s="15">
        <v>1.0635382649838092</v>
      </c>
      <c r="G14" s="16">
        <v>1.05</v>
      </c>
      <c r="H14" s="6" t="s">
        <v>58</v>
      </c>
      <c r="I14" s="6">
        <v>1</v>
      </c>
      <c r="J14" s="17">
        <v>35.740384753140681</v>
      </c>
      <c r="K14" s="6">
        <v>86</v>
      </c>
      <c r="M14" s="9">
        <v>797636973.30454791</v>
      </c>
      <c r="N14" s="9">
        <v>5073008.1199999992</v>
      </c>
      <c r="O14" s="10">
        <v>6.3600463491341446E-3</v>
      </c>
      <c r="P14" s="11">
        <v>0.02</v>
      </c>
      <c r="Q14" s="11" t="s">
        <v>58</v>
      </c>
      <c r="R14" s="1"/>
    </row>
    <row r="15" spans="2:18" ht="16.95" customHeight="1" x14ac:dyDescent="0.3">
      <c r="B15" s="13">
        <v>44153</v>
      </c>
      <c r="C15" s="18">
        <v>798936975.44141614</v>
      </c>
      <c r="D15" s="5">
        <v>765017.68</v>
      </c>
      <c r="E15" s="5">
        <v>751853752.5</v>
      </c>
      <c r="F15" s="15">
        <v>1.0636403562026726</v>
      </c>
      <c r="G15" s="16">
        <v>1.05</v>
      </c>
      <c r="H15" s="6" t="s">
        <v>58</v>
      </c>
      <c r="I15" s="6">
        <v>1</v>
      </c>
      <c r="J15" s="17">
        <v>35.5357031890778</v>
      </c>
      <c r="K15" s="6">
        <v>91</v>
      </c>
      <c r="M15" s="9">
        <v>798936975.44141614</v>
      </c>
      <c r="N15" s="9">
        <v>4966797.3699999992</v>
      </c>
      <c r="O15" s="10">
        <v>6.2167574197649596E-3</v>
      </c>
      <c r="P15" s="11">
        <v>0.02</v>
      </c>
      <c r="Q15" s="11" t="s">
        <v>58</v>
      </c>
      <c r="R15" s="1"/>
    </row>
    <row r="16" spans="2:18" ht="16.95" customHeight="1" x14ac:dyDescent="0.3">
      <c r="B16" s="13">
        <v>44154</v>
      </c>
      <c r="C16" s="18">
        <v>798259346.24081302</v>
      </c>
      <c r="D16" s="5">
        <v>1001866.8593992303</v>
      </c>
      <c r="E16" s="5">
        <v>751910002.5</v>
      </c>
      <c r="F16" s="15">
        <v>1.0629745720136397</v>
      </c>
      <c r="G16" s="16">
        <v>1.05</v>
      </c>
      <c r="H16" s="6" t="s">
        <v>58</v>
      </c>
      <c r="I16" s="6">
        <v>1</v>
      </c>
      <c r="J16" s="17">
        <v>35.369031342410096</v>
      </c>
      <c r="K16" s="6">
        <v>90</v>
      </c>
      <c r="M16" s="9">
        <v>798259346.24081302</v>
      </c>
      <c r="N16" s="9">
        <v>4877344.3599999994</v>
      </c>
      <c r="O16" s="10">
        <v>6.1099746379025023E-3</v>
      </c>
      <c r="P16" s="11">
        <v>0.02</v>
      </c>
      <c r="Q16" s="11" t="s">
        <v>58</v>
      </c>
      <c r="R16" s="1"/>
    </row>
    <row r="17" spans="2:18" ht="16.95" customHeight="1" x14ac:dyDescent="0.3">
      <c r="B17" s="13">
        <v>44155</v>
      </c>
      <c r="C17" s="18">
        <v>797573047.30539167</v>
      </c>
      <c r="D17" s="5">
        <v>2065335.81</v>
      </c>
      <c r="E17" s="5">
        <v>751966252.5</v>
      </c>
      <c r="F17" s="15">
        <v>1.0633966357624429</v>
      </c>
      <c r="G17" s="16">
        <v>1.05</v>
      </c>
      <c r="H17" s="6" t="s">
        <v>58</v>
      </c>
      <c r="I17" s="6">
        <v>3</v>
      </c>
      <c r="J17" s="17">
        <v>35.697920700545808</v>
      </c>
      <c r="K17" s="6">
        <v>89</v>
      </c>
      <c r="M17" s="9">
        <v>797573047.30539167</v>
      </c>
      <c r="N17" s="9">
        <v>4721917.1399999997</v>
      </c>
      <c r="O17" s="10">
        <v>5.9203569578398403E-3</v>
      </c>
      <c r="P17" s="11">
        <v>0.02</v>
      </c>
      <c r="Q17" s="11" t="s">
        <v>58</v>
      </c>
      <c r="R17" s="1"/>
    </row>
    <row r="18" spans="2:18" ht="16.95" customHeight="1" x14ac:dyDescent="0.3">
      <c r="B18" s="13">
        <v>44158</v>
      </c>
      <c r="C18" s="18">
        <v>796332807.1950649</v>
      </c>
      <c r="D18" s="5">
        <v>3289795.34</v>
      </c>
      <c r="E18" s="5">
        <v>752022502.5</v>
      </c>
      <c r="F18" s="15">
        <v>1.0632961113222339</v>
      </c>
      <c r="G18" s="16">
        <v>1.05</v>
      </c>
      <c r="H18" s="6" t="s">
        <v>58</v>
      </c>
      <c r="I18" s="6">
        <v>1</v>
      </c>
      <c r="J18" s="17">
        <v>36.343108126279446</v>
      </c>
      <c r="K18" s="6">
        <v>86</v>
      </c>
      <c r="M18" s="9">
        <v>796332807.1950649</v>
      </c>
      <c r="N18" s="9">
        <v>4873936.9799999995</v>
      </c>
      <c r="O18" s="10">
        <v>6.1204774385316884E-3</v>
      </c>
      <c r="P18" s="11">
        <v>0.02</v>
      </c>
      <c r="Q18" s="11" t="s">
        <v>58</v>
      </c>
      <c r="R18" s="1"/>
    </row>
    <row r="19" spans="2:18" ht="16.95" customHeight="1" x14ac:dyDescent="0.3">
      <c r="B19" s="13">
        <v>44159</v>
      </c>
      <c r="C19" s="18">
        <v>797633351.70193017</v>
      </c>
      <c r="D19" s="5">
        <v>2125836.1800000002</v>
      </c>
      <c r="E19" s="5">
        <v>752078760</v>
      </c>
      <c r="F19" s="15">
        <v>1.0633981843629383</v>
      </c>
      <c r="G19" s="16">
        <v>1.05</v>
      </c>
      <c r="H19" s="6" t="s">
        <v>58</v>
      </c>
      <c r="I19" s="6">
        <v>1</v>
      </c>
      <c r="J19" s="17">
        <v>37.068493798039633</v>
      </c>
      <c r="K19" s="6">
        <v>86</v>
      </c>
      <c r="M19" s="9">
        <v>797633351.70193017</v>
      </c>
      <c r="N19" s="9">
        <v>4672260.84</v>
      </c>
      <c r="O19" s="10">
        <v>5.8576548109863765E-3</v>
      </c>
      <c r="P19" s="11">
        <v>0.02</v>
      </c>
      <c r="Q19" s="11" t="s">
        <v>58</v>
      </c>
      <c r="R19" s="1"/>
    </row>
    <row r="20" spans="2:18" ht="16.95" customHeight="1" x14ac:dyDescent="0.3">
      <c r="B20" s="13">
        <v>44160</v>
      </c>
      <c r="C20" s="18">
        <v>798701641.3151089</v>
      </c>
      <c r="D20" s="5">
        <v>1178198.3700000001</v>
      </c>
      <c r="E20" s="5">
        <v>752135025</v>
      </c>
      <c r="F20" s="15">
        <v>1.0634790471100704</v>
      </c>
      <c r="G20" s="16">
        <v>1.05</v>
      </c>
      <c r="H20" s="6" t="s">
        <v>58</v>
      </c>
      <c r="I20" s="6">
        <v>1</v>
      </c>
      <c r="J20" s="17">
        <v>37.07108441953477</v>
      </c>
      <c r="K20" s="6">
        <v>86</v>
      </c>
      <c r="M20" s="9">
        <v>798701641.3151089</v>
      </c>
      <c r="N20" s="9">
        <v>4520934.2399999993</v>
      </c>
      <c r="O20" s="10">
        <v>5.6603542626455818E-3</v>
      </c>
      <c r="P20" s="11">
        <v>0.02</v>
      </c>
      <c r="Q20" s="11" t="s">
        <v>58</v>
      </c>
      <c r="R20" s="1"/>
    </row>
    <row r="21" spans="2:18" ht="16.95" customHeight="1" x14ac:dyDescent="0.3">
      <c r="B21" s="13">
        <v>44161</v>
      </c>
      <c r="C21" s="18">
        <v>797877913.58287609</v>
      </c>
      <c r="D21" s="5">
        <v>2011265.39</v>
      </c>
      <c r="E21" s="5">
        <v>752191290</v>
      </c>
      <c r="F21" s="15">
        <v>1.0634119134414279</v>
      </c>
      <c r="G21" s="16">
        <v>1.05</v>
      </c>
      <c r="H21" s="6" t="s">
        <v>58</v>
      </c>
      <c r="I21" s="6">
        <v>1</v>
      </c>
      <c r="J21" s="17">
        <v>38.024857395168539</v>
      </c>
      <c r="K21" s="6">
        <v>88</v>
      </c>
      <c r="M21" s="9">
        <v>797877913.58287609</v>
      </c>
      <c r="N21" s="9">
        <v>4905333.9099999992</v>
      </c>
      <c r="O21" s="10">
        <v>6.1479755567773074E-3</v>
      </c>
      <c r="P21" s="11">
        <v>0.02</v>
      </c>
      <c r="Q21" s="11" t="s">
        <v>58</v>
      </c>
      <c r="R21" s="1"/>
    </row>
    <row r="22" spans="2:18" ht="16.95" customHeight="1" x14ac:dyDescent="0.3">
      <c r="B22" s="13">
        <v>44162</v>
      </c>
      <c r="C22" s="18">
        <v>798918781.21714544</v>
      </c>
      <c r="D22" s="5">
        <v>1091590.56</v>
      </c>
      <c r="E22" s="5">
        <v>752247562.5</v>
      </c>
      <c r="F22" s="15">
        <v>1.0634934716417181</v>
      </c>
      <c r="G22" s="16">
        <v>1.05</v>
      </c>
      <c r="H22" s="6" t="s">
        <v>58</v>
      </c>
      <c r="I22" s="6">
        <v>3</v>
      </c>
      <c r="J22" s="17">
        <v>37.383805158846734</v>
      </c>
      <c r="K22" s="6">
        <v>87</v>
      </c>
      <c r="M22" s="9">
        <v>798918781.21714544</v>
      </c>
      <c r="N22" s="9">
        <v>4864735.8599999994</v>
      </c>
      <c r="O22" s="10">
        <v>6.0891494534508483E-3</v>
      </c>
      <c r="P22" s="11">
        <v>0.02</v>
      </c>
      <c r="Q22" s="11" t="s">
        <v>58</v>
      </c>
      <c r="R22" s="1"/>
    </row>
    <row r="23" spans="2:18" ht="16.95" customHeight="1" x14ac:dyDescent="0.3">
      <c r="B23" s="13">
        <v>44165</v>
      </c>
      <c r="C23" s="18">
        <f>+SUM(C27:C288)</f>
        <v>794044725.76733661</v>
      </c>
      <c r="D23" s="5">
        <v>5673581.1900000004</v>
      </c>
      <c r="E23" s="5">
        <v>752303835</v>
      </c>
      <c r="F23" s="15">
        <f>+(C23+D23)/E23</f>
        <v>1.0630256948741152</v>
      </c>
      <c r="G23" s="16">
        <f>105%</f>
        <v>1.05</v>
      </c>
      <c r="H23" s="6" t="str">
        <f>+IF(F23&gt;G23,"OK","DEFAULT")</f>
        <v>OK</v>
      </c>
      <c r="I23" s="6">
        <f>MIN(E27:E105)</f>
        <v>1</v>
      </c>
      <c r="J23" s="17">
        <f>SUMPRODUCT(C27:C184,E27:E184)/SUM(C27:C1184)</f>
        <v>34.594862001718759</v>
      </c>
      <c r="K23" s="6">
        <f>MAX(E27:E799)</f>
        <v>84</v>
      </c>
      <c r="M23" s="9">
        <f>C23</f>
        <v>794044725.76733661</v>
      </c>
      <c r="N23" s="9">
        <f>+SUM('Resolução de Cessão'!B:B)</f>
        <v>4836327.7999999989</v>
      </c>
      <c r="O23" s="10">
        <f>+N23/M23</f>
        <v>6.0907498571019956E-3</v>
      </c>
      <c r="P23" s="11">
        <v>0.02</v>
      </c>
      <c r="Q23" s="11" t="str">
        <f>+IF(O23&lt;P23,"OK","DEFAULT")</f>
        <v>OK</v>
      </c>
      <c r="R23" s="1"/>
    </row>
    <row r="24" spans="2:18" ht="16.95" customHeight="1" x14ac:dyDescent="0.3">
      <c r="B24" s="23"/>
      <c r="C24" s="24"/>
      <c r="D24" s="25"/>
      <c r="E24" s="25"/>
      <c r="F24" s="26"/>
      <c r="G24" s="27"/>
      <c r="H24" s="28"/>
      <c r="I24" s="28"/>
      <c r="J24" s="29"/>
      <c r="K24" s="28"/>
      <c r="M24" s="30"/>
      <c r="N24" s="30"/>
      <c r="O24" s="31"/>
      <c r="P24" s="32"/>
      <c r="Q24" s="32"/>
      <c r="R24" s="1"/>
    </row>
    <row r="25" spans="2:18" x14ac:dyDescent="0.3">
      <c r="B25" s="3" t="s">
        <v>13</v>
      </c>
      <c r="C25" s="8"/>
      <c r="D25" s="8"/>
      <c r="F25" s="19"/>
      <c r="G25" s="19"/>
    </row>
    <row r="26" spans="2:18" x14ac:dyDescent="0.3">
      <c r="B26" s="2" t="s">
        <v>1</v>
      </c>
      <c r="C26" s="2" t="s">
        <v>2</v>
      </c>
      <c r="D26" s="2" t="s">
        <v>11</v>
      </c>
      <c r="E26" s="2" t="s">
        <v>16</v>
      </c>
      <c r="G26" s="19"/>
      <c r="O26" s="14"/>
    </row>
    <row r="27" spans="2:18" x14ac:dyDescent="0.3">
      <c r="B27" s="12">
        <v>44166</v>
      </c>
      <c r="C27" s="5">
        <f>+SUMIF('Direitos Creditórios'!B:B,Resumo!B27,'Direitos Creditórios'!A:A)</f>
        <v>6957461.9521079445</v>
      </c>
      <c r="D27" s="5">
        <f t="shared" ref="D27:D50" si="0">+C27*6%</f>
        <v>417447.71712647664</v>
      </c>
      <c r="E27" s="6">
        <f>MAX(B27-$B$23,0)</f>
        <v>1</v>
      </c>
    </row>
    <row r="28" spans="2:18" x14ac:dyDescent="0.3">
      <c r="B28" s="12">
        <v>44167</v>
      </c>
      <c r="C28" s="5">
        <f>+SUMIF('Direitos Creditórios'!B:B,Resumo!B28,'Direitos Creditórios'!A:A)</f>
        <v>10169226.536907317</v>
      </c>
      <c r="D28" s="5">
        <f t="shared" si="0"/>
        <v>610153.59221443895</v>
      </c>
      <c r="E28" s="6">
        <f t="shared" ref="E28:E82" si="1">MAX(B28-$B$23,0)</f>
        <v>2</v>
      </c>
    </row>
    <row r="29" spans="2:18" x14ac:dyDescent="0.3">
      <c r="B29" s="12">
        <v>44168</v>
      </c>
      <c r="C29" s="5">
        <f>+SUMIF('Direitos Creditórios'!B:B,Resumo!B29,'Direitos Creditórios'!A:A)</f>
        <v>20673190.656575643</v>
      </c>
      <c r="D29" s="5">
        <f t="shared" si="0"/>
        <v>1240391.4393945385</v>
      </c>
      <c r="E29" s="6">
        <f t="shared" si="1"/>
        <v>3</v>
      </c>
    </row>
    <row r="30" spans="2:18" x14ac:dyDescent="0.3">
      <c r="B30" s="12">
        <v>44169</v>
      </c>
      <c r="C30" s="5">
        <f>+SUMIF('Direitos Creditórios'!B:B,Resumo!B30,'Direitos Creditórios'!A:A)</f>
        <v>12215464.148962693</v>
      </c>
      <c r="D30" s="5">
        <f t="shared" si="0"/>
        <v>732927.84893776162</v>
      </c>
      <c r="E30" s="6">
        <f t="shared" si="1"/>
        <v>4</v>
      </c>
    </row>
    <row r="31" spans="2:18" x14ac:dyDescent="0.3">
      <c r="B31" s="12">
        <v>44172</v>
      </c>
      <c r="C31" s="5">
        <f>+SUMIF('Direitos Creditórios'!B:B,Resumo!B31,'Direitos Creditórios'!A:A)</f>
        <v>52991952.501369484</v>
      </c>
      <c r="D31" s="5">
        <f t="shared" si="0"/>
        <v>3179517.1500821691</v>
      </c>
      <c r="E31" s="6">
        <f t="shared" si="1"/>
        <v>7</v>
      </c>
    </row>
    <row r="32" spans="2:18" x14ac:dyDescent="0.3">
      <c r="B32" s="12">
        <v>44173</v>
      </c>
      <c r="C32" s="5">
        <f>+SUMIF('Direitos Creditórios'!B:B,Resumo!B32,'Direitos Creditórios'!A:A)</f>
        <v>4339426.7990479348</v>
      </c>
      <c r="D32" s="5">
        <f t="shared" si="0"/>
        <v>260365.60794287609</v>
      </c>
      <c r="E32" s="6">
        <f t="shared" si="1"/>
        <v>8</v>
      </c>
    </row>
    <row r="33" spans="2:5" x14ac:dyDescent="0.3">
      <c r="B33" s="12">
        <v>44174</v>
      </c>
      <c r="C33" s="5">
        <f>+SUMIF('Direitos Creditórios'!B:B,Resumo!B33,'Direitos Creditórios'!A:A)</f>
        <v>3221894.3105303384</v>
      </c>
      <c r="D33" s="5">
        <f t="shared" si="0"/>
        <v>193313.65863182029</v>
      </c>
      <c r="E33" s="6">
        <f t="shared" si="1"/>
        <v>9</v>
      </c>
    </row>
    <row r="34" spans="2:5" x14ac:dyDescent="0.3">
      <c r="B34" s="12">
        <v>44175</v>
      </c>
      <c r="C34" s="5">
        <f>+SUMIF('Direitos Creditórios'!B:B,Resumo!B34,'Direitos Creditórios'!A:A)</f>
        <v>14641387.701622646</v>
      </c>
      <c r="D34" s="5">
        <f t="shared" si="0"/>
        <v>878483.2620973587</v>
      </c>
      <c r="E34" s="6">
        <f t="shared" si="1"/>
        <v>10</v>
      </c>
    </row>
    <row r="35" spans="2:5" x14ac:dyDescent="0.3">
      <c r="B35" s="12">
        <v>44176</v>
      </c>
      <c r="C35" s="5">
        <f>+SUMIF('Direitos Creditórios'!B:B,Resumo!B35,'Direitos Creditórios'!A:A)</f>
        <v>21721537.662109233</v>
      </c>
      <c r="D35" s="5">
        <f t="shared" si="0"/>
        <v>1303292.2597265539</v>
      </c>
      <c r="E35" s="6">
        <f t="shared" si="1"/>
        <v>11</v>
      </c>
    </row>
    <row r="36" spans="2:5" x14ac:dyDescent="0.3">
      <c r="B36" s="12">
        <v>44179</v>
      </c>
      <c r="C36" s="5">
        <f>+SUMIF('Direitos Creditórios'!B:B,Resumo!B36,'Direitos Creditórios'!A:A)</f>
        <v>35655211.165783919</v>
      </c>
      <c r="D36" s="5">
        <f t="shared" si="0"/>
        <v>2139312.6699470351</v>
      </c>
      <c r="E36" s="6">
        <f t="shared" si="1"/>
        <v>14</v>
      </c>
    </row>
    <row r="37" spans="2:5" x14ac:dyDescent="0.3">
      <c r="B37" s="12">
        <v>44180</v>
      </c>
      <c r="C37" s="5">
        <f>+SUMIF('Direitos Creditórios'!B:B,Resumo!B37,'Direitos Creditórios'!A:A)</f>
        <v>2600615.3471100782</v>
      </c>
      <c r="D37" s="5">
        <f t="shared" si="0"/>
        <v>156036.92082660468</v>
      </c>
      <c r="E37" s="6">
        <f t="shared" si="1"/>
        <v>15</v>
      </c>
    </row>
    <row r="38" spans="2:5" x14ac:dyDescent="0.3">
      <c r="B38" s="12">
        <v>44181</v>
      </c>
      <c r="C38" s="5">
        <f>+SUMIF('Direitos Creditórios'!B:B,Resumo!B38,'Direitos Creditórios'!A:A)</f>
        <v>12137590.567363467</v>
      </c>
      <c r="D38" s="5">
        <f t="shared" si="0"/>
        <v>728255.43404180801</v>
      </c>
      <c r="E38" s="6">
        <f t="shared" si="1"/>
        <v>16</v>
      </c>
    </row>
    <row r="39" spans="2:5" x14ac:dyDescent="0.3">
      <c r="B39" s="12">
        <v>44182</v>
      </c>
      <c r="C39" s="5">
        <f>+SUMIF('Direitos Creditórios'!B:B,Resumo!B39,'Direitos Creditórios'!A:A)</f>
        <v>22309947.641397525</v>
      </c>
      <c r="D39" s="5">
        <f t="shared" si="0"/>
        <v>1338596.8584838514</v>
      </c>
      <c r="E39" s="6">
        <f t="shared" si="1"/>
        <v>17</v>
      </c>
    </row>
    <row r="40" spans="2:5" x14ac:dyDescent="0.3">
      <c r="B40" s="12">
        <v>44183</v>
      </c>
      <c r="C40" s="5">
        <f>+SUMIF('Direitos Creditórios'!B:B,Resumo!B40,'Direitos Creditórios'!A:A)</f>
        <v>15591909.331090385</v>
      </c>
      <c r="D40" s="5">
        <f t="shared" si="0"/>
        <v>935514.55986542313</v>
      </c>
      <c r="E40" s="6">
        <f t="shared" si="1"/>
        <v>18</v>
      </c>
    </row>
    <row r="41" spans="2:5" x14ac:dyDescent="0.3">
      <c r="B41" s="12">
        <v>44186</v>
      </c>
      <c r="C41" s="5">
        <f>+SUMIF('Direitos Creditórios'!B:B,Resumo!B41,'Direitos Creditórios'!A:A)</f>
        <v>37124818.197877988</v>
      </c>
      <c r="D41" s="5">
        <f t="shared" si="0"/>
        <v>2227489.0918726791</v>
      </c>
      <c r="E41" s="6">
        <f t="shared" si="1"/>
        <v>21</v>
      </c>
    </row>
    <row r="42" spans="2:5" x14ac:dyDescent="0.3">
      <c r="B42" s="12">
        <v>44187</v>
      </c>
      <c r="C42" s="5">
        <f>+SUMIF('Direitos Creditórios'!B:B,Resumo!B42,'Direitos Creditórios'!A:A)</f>
        <v>14818386.025116708</v>
      </c>
      <c r="D42" s="5">
        <f t="shared" si="0"/>
        <v>889103.16150700243</v>
      </c>
      <c r="E42" s="6">
        <f t="shared" si="1"/>
        <v>22</v>
      </c>
    </row>
    <row r="43" spans="2:5" x14ac:dyDescent="0.3">
      <c r="B43" s="12">
        <v>44188</v>
      </c>
      <c r="C43" s="5">
        <f>+SUMIF('Direitos Creditórios'!B:B,Resumo!B43,'Direitos Creditórios'!A:A)</f>
        <v>14683563.679568712</v>
      </c>
      <c r="D43" s="5">
        <f t="shared" si="0"/>
        <v>881013.82077412272</v>
      </c>
      <c r="E43" s="6">
        <f t="shared" si="1"/>
        <v>23</v>
      </c>
    </row>
    <row r="44" spans="2:5" x14ac:dyDescent="0.3">
      <c r="B44" s="12">
        <v>44189</v>
      </c>
      <c r="C44" s="5">
        <f>+SUMIF('Direitos Creditórios'!B:B,Resumo!B44,'Direitos Creditórios'!A:A)</f>
        <v>10018106.465052215</v>
      </c>
      <c r="D44" s="5">
        <f t="shared" si="0"/>
        <v>601086.38790313294</v>
      </c>
      <c r="E44" s="6">
        <f t="shared" si="1"/>
        <v>24</v>
      </c>
    </row>
    <row r="45" spans="2:5" x14ac:dyDescent="0.3">
      <c r="B45" s="12">
        <v>44193</v>
      </c>
      <c r="C45" s="5">
        <f>+SUMIF('Direitos Creditórios'!B:B,Resumo!B45,'Direitos Creditórios'!A:A)</f>
        <v>73739398.458759263</v>
      </c>
      <c r="D45" s="5">
        <f t="shared" si="0"/>
        <v>4424363.9075255552</v>
      </c>
      <c r="E45" s="6">
        <f t="shared" si="1"/>
        <v>28</v>
      </c>
    </row>
    <row r="46" spans="2:5" x14ac:dyDescent="0.3">
      <c r="B46" s="12">
        <v>44194</v>
      </c>
      <c r="C46" s="5">
        <f>+SUMIF('Direitos Creditórios'!B:B,Resumo!B46,'Direitos Creditórios'!A:A)</f>
        <v>5884651.8536976865</v>
      </c>
      <c r="D46" s="5">
        <f t="shared" si="0"/>
        <v>353079.11122186115</v>
      </c>
      <c r="E46" s="6">
        <f t="shared" si="1"/>
        <v>29</v>
      </c>
    </row>
    <row r="47" spans="2:5" x14ac:dyDescent="0.3">
      <c r="B47" s="12">
        <v>44195</v>
      </c>
      <c r="C47" s="5">
        <f>+SUMIF('Direitos Creditórios'!B:B,Resumo!B47,'Direitos Creditórios'!A:A)</f>
        <v>12130062.824780086</v>
      </c>
      <c r="D47" s="5">
        <f t="shared" si="0"/>
        <v>727803.76948680519</v>
      </c>
      <c r="E47" s="6">
        <f t="shared" si="1"/>
        <v>30</v>
      </c>
    </row>
    <row r="48" spans="2:5" x14ac:dyDescent="0.3">
      <c r="B48" s="12">
        <v>44196</v>
      </c>
      <c r="C48" s="5">
        <f>+SUMIF('Direitos Creditórios'!B:B,Resumo!B48,'Direitos Creditórios'!A:A)</f>
        <v>1026734.3186124265</v>
      </c>
      <c r="D48" s="5">
        <f t="shared" si="0"/>
        <v>61604.059116745586</v>
      </c>
      <c r="E48" s="6">
        <f t="shared" si="1"/>
        <v>31</v>
      </c>
    </row>
    <row r="49" spans="2:5" x14ac:dyDescent="0.3">
      <c r="B49" s="12">
        <v>44200</v>
      </c>
      <c r="C49" s="5">
        <f>+SUMIF('Direitos Creditórios'!B:B,Resumo!B49,'Direitos Creditórios'!A:A)</f>
        <v>50232444.580995686</v>
      </c>
      <c r="D49" s="5">
        <f t="shared" si="0"/>
        <v>3013946.6748597412</v>
      </c>
      <c r="E49" s="6">
        <f t="shared" si="1"/>
        <v>35</v>
      </c>
    </row>
    <row r="50" spans="2:5" x14ac:dyDescent="0.3">
      <c r="B50" s="12">
        <v>44201</v>
      </c>
      <c r="C50" s="5">
        <f>+SUMIF('Direitos Creditórios'!B:B,Resumo!B50,'Direitos Creditórios'!A:A)</f>
        <v>4431466.2158923708</v>
      </c>
      <c r="D50" s="5">
        <f t="shared" si="0"/>
        <v>265887.97295354225</v>
      </c>
      <c r="E50" s="6">
        <f t="shared" si="1"/>
        <v>36</v>
      </c>
    </row>
    <row r="51" spans="2:5" x14ac:dyDescent="0.3">
      <c r="B51" s="12">
        <v>44202</v>
      </c>
      <c r="C51" s="5">
        <f>+SUMIF('Direitos Creditórios'!B:B,Resumo!B51,'Direitos Creditórios'!A:A)</f>
        <v>10346587.292465411</v>
      </c>
      <c r="D51" s="5">
        <f t="shared" ref="D51:D87" si="2">+C51*6%</f>
        <v>620795.23754792463</v>
      </c>
      <c r="E51" s="6">
        <f t="shared" si="1"/>
        <v>37</v>
      </c>
    </row>
    <row r="52" spans="2:5" x14ac:dyDescent="0.3">
      <c r="B52" s="12">
        <v>44203</v>
      </c>
      <c r="C52" s="5">
        <f>+SUMIF('Direitos Creditórios'!B:B,Resumo!B52,'Direitos Creditórios'!A:A)</f>
        <v>15309723.544810915</v>
      </c>
      <c r="D52" s="5">
        <f t="shared" si="2"/>
        <v>918583.41268865485</v>
      </c>
      <c r="E52" s="6">
        <f t="shared" si="1"/>
        <v>38</v>
      </c>
    </row>
    <row r="53" spans="2:5" x14ac:dyDescent="0.3">
      <c r="B53" s="12">
        <v>44204</v>
      </c>
      <c r="C53" s="5">
        <f>+SUMIF('Direitos Creditórios'!B:B,Resumo!B53,'Direitos Creditórios'!A:A)</f>
        <v>13627357.800439358</v>
      </c>
      <c r="D53" s="5">
        <f t="shared" si="2"/>
        <v>817641.46802636143</v>
      </c>
      <c r="E53" s="6">
        <f t="shared" si="1"/>
        <v>39</v>
      </c>
    </row>
    <row r="54" spans="2:5" x14ac:dyDescent="0.3">
      <c r="B54" s="12">
        <v>44207</v>
      </c>
      <c r="C54" s="5">
        <f>+SUMIF('Direitos Creditórios'!B:B,Resumo!B54,'Direitos Creditórios'!A:A)</f>
        <v>22606907.680063628</v>
      </c>
      <c r="D54" s="5">
        <f t="shared" si="2"/>
        <v>1356414.4608038177</v>
      </c>
      <c r="E54" s="6">
        <f t="shared" si="1"/>
        <v>42</v>
      </c>
    </row>
    <row r="55" spans="2:5" x14ac:dyDescent="0.3">
      <c r="B55" s="12">
        <v>44208</v>
      </c>
      <c r="C55" s="5">
        <f>+SUMIF('Direitos Creditórios'!B:B,Resumo!B55,'Direitos Creditórios'!A:A)</f>
        <v>8707098.1098286733</v>
      </c>
      <c r="D55" s="5">
        <f t="shared" si="2"/>
        <v>522425.88658972038</v>
      </c>
      <c r="E55" s="6">
        <f t="shared" si="1"/>
        <v>43</v>
      </c>
    </row>
    <row r="56" spans="2:5" x14ac:dyDescent="0.3">
      <c r="B56" s="12">
        <v>44209</v>
      </c>
      <c r="C56" s="5">
        <f>+SUMIF('Direitos Creditórios'!B:B,Resumo!B56,'Direitos Creditórios'!A:A)</f>
        <v>1060523.8984590841</v>
      </c>
      <c r="D56" s="5">
        <f t="shared" si="2"/>
        <v>63631.433907545041</v>
      </c>
      <c r="E56" s="6">
        <f t="shared" si="1"/>
        <v>44</v>
      </c>
    </row>
    <row r="57" spans="2:5" x14ac:dyDescent="0.3">
      <c r="B57" s="12">
        <v>44210</v>
      </c>
      <c r="C57" s="5">
        <f>+SUMIF('Direitos Creditórios'!B:B,Resumo!B57,'Direitos Creditórios'!A:A)</f>
        <v>22576336.796771768</v>
      </c>
      <c r="D57" s="5">
        <f t="shared" si="2"/>
        <v>1354580.207806306</v>
      </c>
      <c r="E57" s="6">
        <f t="shared" si="1"/>
        <v>45</v>
      </c>
    </row>
    <row r="58" spans="2:5" x14ac:dyDescent="0.3">
      <c r="B58" s="12">
        <v>44211</v>
      </c>
      <c r="C58" s="5">
        <f>+SUMIF('Direitos Creditórios'!B:B,Resumo!B58,'Direitos Creditórios'!A:A)</f>
        <v>20347549.645302176</v>
      </c>
      <c r="D58" s="5">
        <f t="shared" si="2"/>
        <v>1220852.9787181306</v>
      </c>
      <c r="E58" s="6">
        <f t="shared" si="1"/>
        <v>46</v>
      </c>
    </row>
    <row r="59" spans="2:5" x14ac:dyDescent="0.3">
      <c r="B59" s="12">
        <v>44214</v>
      </c>
      <c r="C59" s="5">
        <f>+SUMIF('Direitos Creditórios'!B:B,Resumo!B59,'Direitos Creditórios'!A:A)</f>
        <v>45127012.896771558</v>
      </c>
      <c r="D59" s="5">
        <f t="shared" si="2"/>
        <v>2707620.7738062935</v>
      </c>
      <c r="E59" s="6">
        <f t="shared" si="1"/>
        <v>49</v>
      </c>
    </row>
    <row r="60" spans="2:5" x14ac:dyDescent="0.3">
      <c r="B60" s="12">
        <v>44215</v>
      </c>
      <c r="C60" s="5">
        <f>+SUMIF('Direitos Creditórios'!B:B,Resumo!B60,'Direitos Creditórios'!A:A)</f>
        <v>8920268.5166753419</v>
      </c>
      <c r="D60" s="5">
        <f t="shared" si="2"/>
        <v>535216.11100052053</v>
      </c>
      <c r="E60" s="6">
        <f t="shared" si="1"/>
        <v>50</v>
      </c>
    </row>
    <row r="61" spans="2:5" x14ac:dyDescent="0.3">
      <c r="B61" s="12">
        <v>44216</v>
      </c>
      <c r="C61" s="5">
        <f>+SUMIF('Direitos Creditórios'!B:B,Resumo!B61,'Direitos Creditórios'!A:A)</f>
        <v>7517165.3317705672</v>
      </c>
      <c r="D61" s="5">
        <f t="shared" si="2"/>
        <v>451029.91990623402</v>
      </c>
      <c r="E61" s="6">
        <f t="shared" si="1"/>
        <v>51</v>
      </c>
    </row>
    <row r="62" spans="2:5" x14ac:dyDescent="0.3">
      <c r="B62" s="12">
        <v>44217</v>
      </c>
      <c r="C62" s="5">
        <f>+SUMIF('Direitos Creditórios'!B:B,Resumo!B62,'Direitos Creditórios'!A:A)</f>
        <v>10542021.466575444</v>
      </c>
      <c r="D62" s="5">
        <f t="shared" si="2"/>
        <v>632521.28799452656</v>
      </c>
      <c r="E62" s="6">
        <f t="shared" si="1"/>
        <v>52</v>
      </c>
    </row>
    <row r="63" spans="2:5" x14ac:dyDescent="0.3">
      <c r="B63" s="12">
        <v>44218</v>
      </c>
      <c r="C63" s="5">
        <f>+SUMIF('Direitos Creditórios'!B:B,Resumo!B63,'Direitos Creditórios'!A:A)</f>
        <v>3089686.4191517527</v>
      </c>
      <c r="D63" s="5">
        <f t="shared" si="2"/>
        <v>185381.18514910515</v>
      </c>
      <c r="E63" s="6">
        <f t="shared" si="1"/>
        <v>53</v>
      </c>
    </row>
    <row r="64" spans="2:5" x14ac:dyDescent="0.3">
      <c r="B64" s="12">
        <v>44221</v>
      </c>
      <c r="C64" s="5">
        <f>+SUMIF('Direitos Creditórios'!B:B,Resumo!B64,'Direitos Creditórios'!A:A)</f>
        <v>12869394.024508668</v>
      </c>
      <c r="D64" s="5">
        <f t="shared" si="2"/>
        <v>772163.64147052006</v>
      </c>
      <c r="E64" s="6">
        <f t="shared" si="1"/>
        <v>56</v>
      </c>
    </row>
    <row r="65" spans="2:5" x14ac:dyDescent="0.3">
      <c r="B65" s="12">
        <v>44222</v>
      </c>
      <c r="C65" s="5">
        <f>+SUMIF('Direitos Creditórios'!B:B,Resumo!B65,'Direitos Creditórios'!A:A)</f>
        <v>126188.17105253614</v>
      </c>
      <c r="D65" s="5">
        <f t="shared" si="2"/>
        <v>7571.2902631521683</v>
      </c>
      <c r="E65" s="6">
        <f t="shared" si="1"/>
        <v>57</v>
      </c>
    </row>
    <row r="66" spans="2:5" x14ac:dyDescent="0.3">
      <c r="B66" s="12">
        <v>44223</v>
      </c>
      <c r="C66" s="5">
        <f>+SUMIF('Direitos Creditórios'!B:B,Resumo!B66,'Direitos Creditórios'!A:A)</f>
        <v>88943.418685474084</v>
      </c>
      <c r="D66" s="5">
        <f t="shared" si="2"/>
        <v>5336.6051211284448</v>
      </c>
      <c r="E66" s="6">
        <f t="shared" si="1"/>
        <v>58</v>
      </c>
    </row>
    <row r="67" spans="2:5" x14ac:dyDescent="0.3">
      <c r="B67" s="12">
        <v>44224</v>
      </c>
      <c r="C67" s="5">
        <f>+SUMIF('Direitos Creditórios'!B:B,Resumo!B67,'Direitos Creditórios'!A:A)</f>
        <v>43071.677150219097</v>
      </c>
      <c r="D67" s="5">
        <f t="shared" si="2"/>
        <v>2584.3006290131457</v>
      </c>
      <c r="E67" s="6">
        <f t="shared" si="1"/>
        <v>59</v>
      </c>
    </row>
    <row r="68" spans="2:5" x14ac:dyDescent="0.3">
      <c r="B68" s="12">
        <v>44225</v>
      </c>
      <c r="C68" s="5">
        <f>+SUMIF('Direitos Creditórios'!B:B,Resumo!B68,'Direitos Creditórios'!A:A)</f>
        <v>41671.361732132209</v>
      </c>
      <c r="D68" s="5">
        <f t="shared" si="2"/>
        <v>2500.2817039279325</v>
      </c>
      <c r="E68" s="6">
        <f t="shared" si="1"/>
        <v>60</v>
      </c>
    </row>
    <row r="69" spans="2:5" x14ac:dyDescent="0.3">
      <c r="B69" s="12">
        <v>44228</v>
      </c>
      <c r="C69" s="5">
        <f>+SUMIF('Direitos Creditórios'!B:B,Resumo!B69,'Direitos Creditórios'!A:A)</f>
        <v>14290882.573201314</v>
      </c>
      <c r="D69" s="5">
        <f t="shared" si="2"/>
        <v>857452.9543920788</v>
      </c>
      <c r="E69" s="6">
        <f t="shared" si="1"/>
        <v>63</v>
      </c>
    </row>
    <row r="70" spans="2:5" x14ac:dyDescent="0.3">
      <c r="B70" s="12">
        <v>44229</v>
      </c>
      <c r="C70" s="5">
        <f>+SUMIF('Direitos Creditórios'!B:B,Resumo!B70,'Direitos Creditórios'!A:A)</f>
        <v>356456.16761985596</v>
      </c>
      <c r="D70" s="5">
        <f t="shared" si="2"/>
        <v>21387.370057191358</v>
      </c>
      <c r="E70" s="6">
        <f t="shared" si="1"/>
        <v>64</v>
      </c>
    </row>
    <row r="71" spans="2:5" x14ac:dyDescent="0.3">
      <c r="B71" s="12">
        <v>44230</v>
      </c>
      <c r="C71" s="5">
        <f>+SUMIF('Direitos Creditórios'!B:B,Resumo!B71,'Direitos Creditórios'!A:A)</f>
        <v>134977.44088766185</v>
      </c>
      <c r="D71" s="5">
        <f t="shared" si="2"/>
        <v>8098.6464532597111</v>
      </c>
      <c r="E71" s="6">
        <f t="shared" si="1"/>
        <v>65</v>
      </c>
    </row>
    <row r="72" spans="2:5" x14ac:dyDescent="0.3">
      <c r="B72" s="12">
        <v>44231</v>
      </c>
      <c r="C72" s="5">
        <f>+SUMIF('Direitos Creditórios'!B:B,Resumo!B72,'Direitos Creditórios'!A:A)</f>
        <v>1650828.9223190635</v>
      </c>
      <c r="D72" s="5">
        <f t="shared" si="2"/>
        <v>99049.735339143808</v>
      </c>
      <c r="E72" s="6">
        <f t="shared" si="1"/>
        <v>66</v>
      </c>
    </row>
    <row r="73" spans="2:5" x14ac:dyDescent="0.3">
      <c r="B73" s="12">
        <v>44232</v>
      </c>
      <c r="C73" s="5">
        <f>+SUMIF('Direitos Creditórios'!B:B,Resumo!B73,'Direitos Creditórios'!A:A)</f>
        <v>5773636.672598253</v>
      </c>
      <c r="D73" s="5">
        <f t="shared" si="2"/>
        <v>346418.20035589515</v>
      </c>
      <c r="E73" s="6">
        <f t="shared" si="1"/>
        <v>67</v>
      </c>
    </row>
    <row r="74" spans="2:5" x14ac:dyDescent="0.3">
      <c r="B74" s="12">
        <v>44235</v>
      </c>
      <c r="C74" s="5">
        <f>+SUMIF('Direitos Creditórios'!B:B,Resumo!B74,'Direitos Creditórios'!A:A)</f>
        <v>51394157.947396934</v>
      </c>
      <c r="D74" s="5">
        <f t="shared" si="2"/>
        <v>3083649.4768438158</v>
      </c>
      <c r="E74" s="6">
        <f t="shared" si="1"/>
        <v>70</v>
      </c>
    </row>
    <row r="75" spans="2:5" x14ac:dyDescent="0.3">
      <c r="B75" s="12">
        <v>44236</v>
      </c>
      <c r="C75" s="5">
        <f>+SUMIF('Direitos Creditórios'!B:B,Resumo!B75,'Direitos Creditórios'!A:A)</f>
        <v>502564.01950206858</v>
      </c>
      <c r="D75" s="5">
        <f t="shared" si="2"/>
        <v>30153.841170124113</v>
      </c>
      <c r="E75" s="6">
        <f t="shared" si="1"/>
        <v>71</v>
      </c>
    </row>
    <row r="76" spans="2:5" x14ac:dyDescent="0.3">
      <c r="B76" s="12">
        <v>44237</v>
      </c>
      <c r="C76" s="5">
        <f>+SUMIF('Direitos Creditórios'!B:B,Resumo!B76,'Direitos Creditórios'!A:A)</f>
        <v>244320.56131041795</v>
      </c>
      <c r="D76" s="5">
        <f t="shared" si="2"/>
        <v>14659.233678625076</v>
      </c>
      <c r="E76" s="6">
        <f t="shared" si="1"/>
        <v>72</v>
      </c>
    </row>
    <row r="77" spans="2:5" x14ac:dyDescent="0.3">
      <c r="B77" s="12">
        <v>44238</v>
      </c>
      <c r="C77" s="5">
        <f>+SUMIF('Direitos Creditórios'!B:B,Resumo!B77,'Direitos Creditórios'!A:A)</f>
        <v>9210175.9393814933</v>
      </c>
      <c r="D77" s="5">
        <f t="shared" si="2"/>
        <v>552610.55636288959</v>
      </c>
      <c r="E77" s="6">
        <f t="shared" si="1"/>
        <v>73</v>
      </c>
    </row>
    <row r="78" spans="2:5" x14ac:dyDescent="0.3">
      <c r="B78" s="12">
        <v>44239</v>
      </c>
      <c r="C78" s="5">
        <f>+SUMIF('Direitos Creditórios'!B:B,Resumo!B78,'Direitos Creditórios'!A:A)</f>
        <v>4776226.4260847885</v>
      </c>
      <c r="D78" s="5">
        <f t="shared" si="2"/>
        <v>286573.58556508733</v>
      </c>
      <c r="E78" s="6">
        <f t="shared" si="1"/>
        <v>74</v>
      </c>
    </row>
    <row r="79" spans="2:5" x14ac:dyDescent="0.3">
      <c r="B79" s="12">
        <v>44244</v>
      </c>
      <c r="C79" s="5">
        <f>+SUMIF('Direitos Creditórios'!B:B,Resumo!B79,'Direitos Creditórios'!A:A)</f>
        <v>24042039.304323152</v>
      </c>
      <c r="D79" s="5">
        <f t="shared" si="2"/>
        <v>1442522.3582593889</v>
      </c>
      <c r="E79" s="6">
        <f t="shared" si="1"/>
        <v>79</v>
      </c>
    </row>
    <row r="80" spans="2:5" x14ac:dyDescent="0.3">
      <c r="B80" s="12">
        <v>44245</v>
      </c>
      <c r="C80" s="5">
        <f>+SUMIF('Direitos Creditórios'!B:B,Resumo!B80,'Direitos Creditórios'!A:A)</f>
        <v>4325690.239572553</v>
      </c>
      <c r="D80" s="5">
        <f t="shared" si="2"/>
        <v>259541.41437435316</v>
      </c>
      <c r="E80" s="6">
        <f t="shared" si="1"/>
        <v>80</v>
      </c>
    </row>
    <row r="81" spans="2:5" x14ac:dyDescent="0.3">
      <c r="B81" s="12">
        <v>44246</v>
      </c>
      <c r="C81" s="5">
        <f>+SUMIF('Direitos Creditórios'!B:B,Resumo!B81,'Direitos Creditórios'!A:A)</f>
        <v>12892996.629816286</v>
      </c>
      <c r="D81" s="5">
        <f t="shared" si="2"/>
        <v>773579.79778897716</v>
      </c>
      <c r="E81" s="6">
        <f t="shared" si="1"/>
        <v>81</v>
      </c>
    </row>
    <row r="82" spans="2:5" x14ac:dyDescent="0.3">
      <c r="B82" s="12">
        <v>44249</v>
      </c>
      <c r="C82" s="5">
        <f>+SUMIF('Direitos Creditórios'!B:B,Resumo!B82,'Direitos Creditórios'!A:A)</f>
        <v>2185815.9287763415</v>
      </c>
      <c r="D82" s="5">
        <f t="shared" si="2"/>
        <v>131148.95572658049</v>
      </c>
      <c r="E82" s="6">
        <f t="shared" si="1"/>
        <v>84</v>
      </c>
    </row>
    <row r="83" spans="2:5" hidden="1" x14ac:dyDescent="0.3">
      <c r="B83" s="12">
        <v>44250</v>
      </c>
      <c r="C83" s="5">
        <f>+SUMIF('Direitos Creditórios'!B:B,Resumo!B83,'Direitos Creditórios'!A:A)</f>
        <v>0</v>
      </c>
      <c r="D83" s="5">
        <f t="shared" si="2"/>
        <v>0</v>
      </c>
    </row>
    <row r="84" spans="2:5" hidden="1" x14ac:dyDescent="0.3">
      <c r="B84" s="12">
        <v>44251</v>
      </c>
      <c r="C84" s="5">
        <f>+SUMIF('Direitos Creditórios'!B:B,Resumo!B84,'Direitos Creditórios'!A:A)</f>
        <v>0</v>
      </c>
      <c r="D84" s="5">
        <f t="shared" si="2"/>
        <v>0</v>
      </c>
    </row>
    <row r="85" spans="2:5" hidden="1" x14ac:dyDescent="0.3">
      <c r="B85" s="12">
        <v>44252</v>
      </c>
      <c r="C85" s="5">
        <f>+SUMIF('Direitos Creditórios'!B:B,Resumo!B85,'Direitos Creditórios'!A:A)</f>
        <v>0</v>
      </c>
      <c r="D85" s="5">
        <f t="shared" si="2"/>
        <v>0</v>
      </c>
    </row>
    <row r="86" spans="2:5" hidden="1" x14ac:dyDescent="0.3">
      <c r="B86" s="12">
        <v>44253</v>
      </c>
      <c r="C86" s="5">
        <f>+SUMIF('Direitos Creditórios'!B:B,Resumo!B86,'Direitos Creditórios'!A:A)</f>
        <v>0</v>
      </c>
      <c r="D86" s="5">
        <f t="shared" si="2"/>
        <v>0</v>
      </c>
    </row>
    <row r="87" spans="2:5" hidden="1" x14ac:dyDescent="0.3">
      <c r="B87" s="12">
        <v>44256</v>
      </c>
      <c r="C87" s="5">
        <f>+SUMIF('Direitos Creditórios'!B:B,Resumo!B87,'Direitos Creditórios'!A:A)</f>
        <v>0</v>
      </c>
      <c r="D87" s="5">
        <f t="shared" si="2"/>
        <v>0</v>
      </c>
    </row>
    <row r="88" spans="2:5" hidden="1" x14ac:dyDescent="0.3">
      <c r="B88" s="12">
        <v>44257</v>
      </c>
      <c r="C88" s="5">
        <f>+SUMIF('Direitos Creditórios'!B:B,Resumo!B88,'Direitos Creditórios'!A:A)</f>
        <v>0</v>
      </c>
      <c r="D88" s="5">
        <f t="shared" ref="D88:D151" si="3">+C88*6%</f>
        <v>0</v>
      </c>
    </row>
    <row r="89" spans="2:5" hidden="1" x14ac:dyDescent="0.3">
      <c r="B89" s="12">
        <v>44258</v>
      </c>
      <c r="C89" s="5">
        <f>+SUMIF('Direitos Creditórios'!B:B,Resumo!B89,'Direitos Creditórios'!A:A)</f>
        <v>0</v>
      </c>
      <c r="D89" s="5">
        <f t="shared" si="3"/>
        <v>0</v>
      </c>
    </row>
    <row r="90" spans="2:5" hidden="1" x14ac:dyDescent="0.3">
      <c r="B90" s="12">
        <v>44259</v>
      </c>
      <c r="C90" s="5">
        <f>+SUMIF('Direitos Creditórios'!B:B,Resumo!B90,'Direitos Creditórios'!A:A)</f>
        <v>0</v>
      </c>
      <c r="D90" s="5">
        <f t="shared" si="3"/>
        <v>0</v>
      </c>
    </row>
    <row r="91" spans="2:5" hidden="1" x14ac:dyDescent="0.3">
      <c r="B91" s="12">
        <v>44260</v>
      </c>
      <c r="C91" s="5">
        <f>+SUMIF('Direitos Creditórios'!B:B,Resumo!B91,'Direitos Creditórios'!A:A)</f>
        <v>0</v>
      </c>
      <c r="D91" s="5">
        <f t="shared" si="3"/>
        <v>0</v>
      </c>
    </row>
    <row r="92" spans="2:5" hidden="1" x14ac:dyDescent="0.3">
      <c r="B92" s="12">
        <v>44263</v>
      </c>
      <c r="C92" s="5">
        <f>+SUMIF('Direitos Creditórios'!B:B,Resumo!B92,'Direitos Creditórios'!A:A)</f>
        <v>0</v>
      </c>
      <c r="D92" s="5">
        <f t="shared" si="3"/>
        <v>0</v>
      </c>
    </row>
    <row r="93" spans="2:5" hidden="1" x14ac:dyDescent="0.3">
      <c r="B93" s="12">
        <v>44264</v>
      </c>
      <c r="C93" s="5">
        <f>+SUMIF('Direitos Creditórios'!B:B,Resumo!B93,'Direitos Creditórios'!A:A)</f>
        <v>0</v>
      </c>
      <c r="D93" s="5">
        <f t="shared" si="3"/>
        <v>0</v>
      </c>
    </row>
    <row r="94" spans="2:5" hidden="1" x14ac:dyDescent="0.3">
      <c r="B94" s="12">
        <v>44265</v>
      </c>
      <c r="C94" s="5">
        <f>+SUMIF('Direitos Creditórios'!B:B,Resumo!B94,'Direitos Creditórios'!A:A)</f>
        <v>0</v>
      </c>
      <c r="D94" s="5">
        <f t="shared" si="3"/>
        <v>0</v>
      </c>
    </row>
    <row r="95" spans="2:5" hidden="1" x14ac:dyDescent="0.3">
      <c r="B95" s="12">
        <v>44266</v>
      </c>
      <c r="C95" s="5">
        <f>+SUMIF('Direitos Creditórios'!B:B,Resumo!B95,'Direitos Creditórios'!A:A)</f>
        <v>0</v>
      </c>
      <c r="D95" s="5">
        <f t="shared" si="3"/>
        <v>0</v>
      </c>
    </row>
    <row r="96" spans="2:5" hidden="1" x14ac:dyDescent="0.3">
      <c r="B96" s="12">
        <v>44267</v>
      </c>
      <c r="C96" s="5">
        <f>+SUMIF('Direitos Creditórios'!B:B,Resumo!B96,'Direitos Creditórios'!A:A)</f>
        <v>0</v>
      </c>
      <c r="D96" s="5">
        <f t="shared" si="3"/>
        <v>0</v>
      </c>
    </row>
    <row r="97" spans="2:4" hidden="1" x14ac:dyDescent="0.3">
      <c r="B97" s="12">
        <v>44270</v>
      </c>
      <c r="C97" s="5">
        <f>+SUMIF('Direitos Creditórios'!B:B,Resumo!B97,'Direitos Creditórios'!A:A)</f>
        <v>0</v>
      </c>
      <c r="D97" s="5">
        <f t="shared" si="3"/>
        <v>0</v>
      </c>
    </row>
    <row r="98" spans="2:4" hidden="1" x14ac:dyDescent="0.3">
      <c r="B98" s="12">
        <v>44271</v>
      </c>
      <c r="C98" s="5">
        <f>+SUMIF('Direitos Creditórios'!B:B,Resumo!B98,'Direitos Creditórios'!A:A)</f>
        <v>0</v>
      </c>
      <c r="D98" s="5">
        <f t="shared" si="3"/>
        <v>0</v>
      </c>
    </row>
    <row r="99" spans="2:4" hidden="1" x14ac:dyDescent="0.3">
      <c r="B99" s="12">
        <v>44272</v>
      </c>
      <c r="C99" s="5">
        <f>+SUMIF('Direitos Creditórios'!B:B,Resumo!B99,'Direitos Creditórios'!A:A)</f>
        <v>0</v>
      </c>
      <c r="D99" s="5">
        <f t="shared" si="3"/>
        <v>0</v>
      </c>
    </row>
    <row r="100" spans="2:4" hidden="1" x14ac:dyDescent="0.3">
      <c r="B100" s="12">
        <v>44273</v>
      </c>
      <c r="C100" s="5">
        <f>+SUMIF('Direitos Creditórios'!B:B,Resumo!B100,'Direitos Creditórios'!A:A)</f>
        <v>0</v>
      </c>
      <c r="D100" s="5">
        <f t="shared" si="3"/>
        <v>0</v>
      </c>
    </row>
    <row r="101" spans="2:4" hidden="1" x14ac:dyDescent="0.3">
      <c r="B101" s="12">
        <v>44274</v>
      </c>
      <c r="C101" s="5">
        <f>+SUMIF('Direitos Creditórios'!B:B,Resumo!B101,'Direitos Creditórios'!A:A)</f>
        <v>0</v>
      </c>
      <c r="D101" s="5">
        <f t="shared" si="3"/>
        <v>0</v>
      </c>
    </row>
    <row r="102" spans="2:4" hidden="1" x14ac:dyDescent="0.3">
      <c r="B102" s="12">
        <v>44277</v>
      </c>
      <c r="C102" s="5">
        <f>+SUMIF('Direitos Creditórios'!B:B,Resumo!B102,'Direitos Creditórios'!A:A)</f>
        <v>0</v>
      </c>
      <c r="D102" s="5">
        <f t="shared" si="3"/>
        <v>0</v>
      </c>
    </row>
    <row r="103" spans="2:4" hidden="1" x14ac:dyDescent="0.3">
      <c r="B103" s="12">
        <v>44278</v>
      </c>
      <c r="C103" s="5">
        <f>+SUMIF('Direitos Creditórios'!B:B,Resumo!B103,'Direitos Creditórios'!A:A)</f>
        <v>0</v>
      </c>
      <c r="D103" s="5">
        <f t="shared" si="3"/>
        <v>0</v>
      </c>
    </row>
    <row r="104" spans="2:4" hidden="1" x14ac:dyDescent="0.3">
      <c r="B104" s="12">
        <v>44279</v>
      </c>
      <c r="C104" s="5">
        <f>+SUMIF('Direitos Creditórios'!B:B,Resumo!B104,'Direitos Creditórios'!A:A)</f>
        <v>0</v>
      </c>
      <c r="D104" s="5">
        <f t="shared" si="3"/>
        <v>0</v>
      </c>
    </row>
    <row r="105" spans="2:4" hidden="1" x14ac:dyDescent="0.3">
      <c r="B105" s="12">
        <v>44280</v>
      </c>
      <c r="C105" s="5">
        <f>+SUMIF('Direitos Creditórios'!B:B,Resumo!B105,'Direitos Creditórios'!A:A)</f>
        <v>0</v>
      </c>
      <c r="D105" s="5">
        <f t="shared" si="3"/>
        <v>0</v>
      </c>
    </row>
    <row r="106" spans="2:4" hidden="1" x14ac:dyDescent="0.3">
      <c r="B106" s="12">
        <v>44281</v>
      </c>
      <c r="C106" s="5">
        <f>+SUMIF('Direitos Creditórios'!B:B,Resumo!B106,'Direitos Creditórios'!A:A)</f>
        <v>0</v>
      </c>
      <c r="D106" s="5">
        <f t="shared" si="3"/>
        <v>0</v>
      </c>
    </row>
    <row r="107" spans="2:4" hidden="1" x14ac:dyDescent="0.3">
      <c r="B107" s="12">
        <v>44284</v>
      </c>
      <c r="C107" s="5">
        <f>+SUMIF('Direitos Creditórios'!B:B,Resumo!B107,'Direitos Creditórios'!A:A)</f>
        <v>0</v>
      </c>
      <c r="D107" s="5">
        <f t="shared" si="3"/>
        <v>0</v>
      </c>
    </row>
    <row r="108" spans="2:4" hidden="1" x14ac:dyDescent="0.3">
      <c r="B108" s="12">
        <v>44285</v>
      </c>
      <c r="C108" s="5">
        <f>+SUMIF('Direitos Creditórios'!B:B,Resumo!B108,'Direitos Creditórios'!A:A)</f>
        <v>0</v>
      </c>
      <c r="D108" s="5">
        <f t="shared" si="3"/>
        <v>0</v>
      </c>
    </row>
    <row r="109" spans="2:4" hidden="1" x14ac:dyDescent="0.3">
      <c r="B109" s="12">
        <v>44286</v>
      </c>
      <c r="C109" s="5">
        <f>+SUMIF('Direitos Creditórios'!B:B,Resumo!B109,'Direitos Creditórios'!A:A)</f>
        <v>0</v>
      </c>
      <c r="D109" s="5">
        <f t="shared" si="3"/>
        <v>0</v>
      </c>
    </row>
    <row r="110" spans="2:4" hidden="1" x14ac:dyDescent="0.3">
      <c r="B110" s="12">
        <v>44287</v>
      </c>
      <c r="C110" s="5">
        <f>+SUMIF('Direitos Creditórios'!B:B,Resumo!B110,'Direitos Creditórios'!A:A)</f>
        <v>0</v>
      </c>
      <c r="D110" s="5">
        <f t="shared" si="3"/>
        <v>0</v>
      </c>
    </row>
    <row r="111" spans="2:4" hidden="1" x14ac:dyDescent="0.3">
      <c r="B111" s="12">
        <v>44291</v>
      </c>
      <c r="C111" s="5">
        <f>+SUMIF('Direitos Creditórios'!B:B,Resumo!B111,'Direitos Creditórios'!A:A)</f>
        <v>0</v>
      </c>
      <c r="D111" s="5">
        <f t="shared" si="3"/>
        <v>0</v>
      </c>
    </row>
    <row r="112" spans="2:4" hidden="1" x14ac:dyDescent="0.3">
      <c r="B112" s="12">
        <v>44292</v>
      </c>
      <c r="C112" s="5">
        <f>+SUMIF('Direitos Creditórios'!B:B,Resumo!B112,'Direitos Creditórios'!A:A)</f>
        <v>0</v>
      </c>
      <c r="D112" s="5">
        <f t="shared" si="3"/>
        <v>0</v>
      </c>
    </row>
    <row r="113" spans="2:4" hidden="1" x14ac:dyDescent="0.3">
      <c r="B113" s="12">
        <v>44293</v>
      </c>
      <c r="C113" s="5">
        <f>+SUMIF('Direitos Creditórios'!B:B,Resumo!B113,'Direitos Creditórios'!A:A)</f>
        <v>0</v>
      </c>
      <c r="D113" s="5">
        <f t="shared" si="3"/>
        <v>0</v>
      </c>
    </row>
    <row r="114" spans="2:4" hidden="1" x14ac:dyDescent="0.3">
      <c r="B114" s="12">
        <v>44294</v>
      </c>
      <c r="C114" s="5">
        <f>+SUMIF('Direitos Creditórios'!B:B,Resumo!B114,'Direitos Creditórios'!A:A)</f>
        <v>0</v>
      </c>
      <c r="D114" s="5">
        <f t="shared" si="3"/>
        <v>0</v>
      </c>
    </row>
    <row r="115" spans="2:4" hidden="1" x14ac:dyDescent="0.3">
      <c r="B115" s="12">
        <v>44295</v>
      </c>
      <c r="C115" s="5">
        <f>+SUMIF('Direitos Creditórios'!B:B,Resumo!B115,'Direitos Creditórios'!A:A)</f>
        <v>0</v>
      </c>
      <c r="D115" s="5">
        <f t="shared" si="3"/>
        <v>0</v>
      </c>
    </row>
    <row r="116" spans="2:4" hidden="1" x14ac:dyDescent="0.3">
      <c r="B116" s="12">
        <v>44298</v>
      </c>
      <c r="C116" s="5">
        <f>+SUMIF('Direitos Creditórios'!B:B,Resumo!B116,'Direitos Creditórios'!A:A)</f>
        <v>0</v>
      </c>
      <c r="D116" s="5">
        <f t="shared" si="3"/>
        <v>0</v>
      </c>
    </row>
    <row r="117" spans="2:4" hidden="1" x14ac:dyDescent="0.3">
      <c r="B117" s="12">
        <v>44299</v>
      </c>
      <c r="C117" s="5">
        <f>+SUMIF('Direitos Creditórios'!B:B,Resumo!B117,'Direitos Creditórios'!A:A)</f>
        <v>0</v>
      </c>
      <c r="D117" s="5">
        <f t="shared" si="3"/>
        <v>0</v>
      </c>
    </row>
    <row r="118" spans="2:4" hidden="1" x14ac:dyDescent="0.3">
      <c r="B118" s="12">
        <v>44300</v>
      </c>
      <c r="C118" s="5">
        <f>+SUMIF('Direitos Creditórios'!B:B,Resumo!B118,'Direitos Creditórios'!A:A)</f>
        <v>0</v>
      </c>
      <c r="D118" s="5">
        <f t="shared" si="3"/>
        <v>0</v>
      </c>
    </row>
    <row r="119" spans="2:4" hidden="1" x14ac:dyDescent="0.3">
      <c r="B119" s="12">
        <v>44301</v>
      </c>
      <c r="C119" s="5">
        <f>+SUMIF('Direitos Creditórios'!B:B,Resumo!B119,'Direitos Creditórios'!A:A)</f>
        <v>0</v>
      </c>
      <c r="D119" s="5">
        <f t="shared" si="3"/>
        <v>0</v>
      </c>
    </row>
    <row r="120" spans="2:4" hidden="1" x14ac:dyDescent="0.3">
      <c r="B120" s="12">
        <v>44302</v>
      </c>
      <c r="C120" s="5">
        <f>+SUMIF('Direitos Creditórios'!B:B,Resumo!B120,'Direitos Creditórios'!A:A)</f>
        <v>0</v>
      </c>
      <c r="D120" s="5">
        <f t="shared" si="3"/>
        <v>0</v>
      </c>
    </row>
    <row r="121" spans="2:4" hidden="1" x14ac:dyDescent="0.3">
      <c r="B121" s="12">
        <v>44305</v>
      </c>
      <c r="C121" s="5">
        <f>+SUMIF('Direitos Creditórios'!B:B,Resumo!B121,'Direitos Creditórios'!A:A)</f>
        <v>0</v>
      </c>
      <c r="D121" s="5">
        <f t="shared" si="3"/>
        <v>0</v>
      </c>
    </row>
    <row r="122" spans="2:4" hidden="1" x14ac:dyDescent="0.3">
      <c r="B122" s="12">
        <v>44306</v>
      </c>
      <c r="C122" s="5">
        <f>+SUMIF('Direitos Creditórios'!B:B,Resumo!B122,'Direitos Creditórios'!A:A)</f>
        <v>0</v>
      </c>
      <c r="D122" s="5">
        <f t="shared" si="3"/>
        <v>0</v>
      </c>
    </row>
    <row r="123" spans="2:4" hidden="1" x14ac:dyDescent="0.3">
      <c r="B123" s="12">
        <v>44308</v>
      </c>
      <c r="C123" s="5">
        <f>+SUMIF('Direitos Creditórios'!B:B,Resumo!B123,'Direitos Creditórios'!A:A)</f>
        <v>0</v>
      </c>
      <c r="D123" s="5">
        <f t="shared" si="3"/>
        <v>0</v>
      </c>
    </row>
    <row r="124" spans="2:4" hidden="1" x14ac:dyDescent="0.3">
      <c r="B124" s="12">
        <v>44309</v>
      </c>
      <c r="C124" s="5">
        <f>+SUMIF('Direitos Creditórios'!B:B,Resumo!B124,'Direitos Creditórios'!A:A)</f>
        <v>0</v>
      </c>
      <c r="D124" s="5">
        <f t="shared" si="3"/>
        <v>0</v>
      </c>
    </row>
    <row r="125" spans="2:4" hidden="1" x14ac:dyDescent="0.3">
      <c r="B125" s="12">
        <v>44312</v>
      </c>
      <c r="C125" s="5">
        <f>+SUMIF('Direitos Creditórios'!B:B,Resumo!B125,'Direitos Creditórios'!A:A)</f>
        <v>0</v>
      </c>
      <c r="D125" s="5">
        <f t="shared" si="3"/>
        <v>0</v>
      </c>
    </row>
    <row r="126" spans="2:4" hidden="1" x14ac:dyDescent="0.3">
      <c r="B126" s="12">
        <v>44313</v>
      </c>
      <c r="C126" s="5">
        <f>+SUMIF('Direitos Creditórios'!B:B,Resumo!B126,'Direitos Creditórios'!A:A)</f>
        <v>0</v>
      </c>
      <c r="D126" s="5">
        <f t="shared" si="3"/>
        <v>0</v>
      </c>
    </row>
    <row r="127" spans="2:4" hidden="1" x14ac:dyDescent="0.3">
      <c r="B127" s="12">
        <v>44314</v>
      </c>
      <c r="C127" s="5">
        <f>+SUMIF('Direitos Creditórios'!B:B,Resumo!B127,'Direitos Creditórios'!A:A)</f>
        <v>0</v>
      </c>
      <c r="D127" s="5">
        <f t="shared" si="3"/>
        <v>0</v>
      </c>
    </row>
    <row r="128" spans="2:4" hidden="1" x14ac:dyDescent="0.3">
      <c r="B128" s="12">
        <v>44315</v>
      </c>
      <c r="C128" s="5">
        <f>+SUMIF('Direitos Creditórios'!B:B,Resumo!B128,'Direitos Creditórios'!A:A)</f>
        <v>0</v>
      </c>
      <c r="D128" s="5">
        <f t="shared" si="3"/>
        <v>0</v>
      </c>
    </row>
    <row r="129" spans="2:4" hidden="1" x14ac:dyDescent="0.3">
      <c r="B129" s="12">
        <v>44316</v>
      </c>
      <c r="C129" s="5">
        <f>+SUMIF('Direitos Creditórios'!B:B,Resumo!B129,'Direitos Creditórios'!A:A)</f>
        <v>0</v>
      </c>
      <c r="D129" s="5">
        <f t="shared" si="3"/>
        <v>0</v>
      </c>
    </row>
    <row r="130" spans="2:4" hidden="1" x14ac:dyDescent="0.3">
      <c r="B130" s="12">
        <v>44319</v>
      </c>
      <c r="C130" s="5">
        <f>+SUMIF('Direitos Creditórios'!B:B,Resumo!B130,'Direitos Creditórios'!A:A)</f>
        <v>0</v>
      </c>
      <c r="D130" s="5">
        <f t="shared" si="3"/>
        <v>0</v>
      </c>
    </row>
    <row r="131" spans="2:4" hidden="1" x14ac:dyDescent="0.3">
      <c r="B131" s="12">
        <v>44320</v>
      </c>
      <c r="C131" s="5">
        <f>+SUMIF('Direitos Creditórios'!B:B,Resumo!B131,'Direitos Creditórios'!A:A)</f>
        <v>0</v>
      </c>
      <c r="D131" s="5">
        <f t="shared" si="3"/>
        <v>0</v>
      </c>
    </row>
    <row r="132" spans="2:4" hidden="1" x14ac:dyDescent="0.3">
      <c r="B132" s="12">
        <v>44321</v>
      </c>
      <c r="C132" s="5">
        <f>+SUMIF('Direitos Creditórios'!B:B,Resumo!B132,'Direitos Creditórios'!A:A)</f>
        <v>0</v>
      </c>
      <c r="D132" s="5">
        <f t="shared" si="3"/>
        <v>0</v>
      </c>
    </row>
    <row r="133" spans="2:4" hidden="1" x14ac:dyDescent="0.3">
      <c r="B133" s="12">
        <v>44322</v>
      </c>
      <c r="C133" s="5">
        <f>+SUMIF('Direitos Creditórios'!B:B,Resumo!B133,'Direitos Creditórios'!A:A)</f>
        <v>0</v>
      </c>
      <c r="D133" s="5">
        <f t="shared" si="3"/>
        <v>0</v>
      </c>
    </row>
    <row r="134" spans="2:4" hidden="1" x14ac:dyDescent="0.3">
      <c r="B134" s="12">
        <v>44323</v>
      </c>
      <c r="C134" s="5">
        <f>+SUMIF('Direitos Creditórios'!B:B,Resumo!B134,'Direitos Creditórios'!A:A)</f>
        <v>0</v>
      </c>
      <c r="D134" s="5">
        <f t="shared" si="3"/>
        <v>0</v>
      </c>
    </row>
    <row r="135" spans="2:4" hidden="1" x14ac:dyDescent="0.3">
      <c r="B135" s="12">
        <v>44326</v>
      </c>
      <c r="C135" s="5">
        <f>+SUMIF('Direitos Creditórios'!B:B,Resumo!B135,'Direitos Creditórios'!A:A)</f>
        <v>0</v>
      </c>
      <c r="D135" s="5">
        <f t="shared" si="3"/>
        <v>0</v>
      </c>
    </row>
    <row r="136" spans="2:4" hidden="1" x14ac:dyDescent="0.3">
      <c r="B136" s="12">
        <v>44327</v>
      </c>
      <c r="C136" s="5">
        <f>+SUMIF('Direitos Creditórios'!B:B,Resumo!B136,'Direitos Creditórios'!A:A)</f>
        <v>0</v>
      </c>
      <c r="D136" s="5">
        <f t="shared" si="3"/>
        <v>0</v>
      </c>
    </row>
    <row r="137" spans="2:4" hidden="1" x14ac:dyDescent="0.3">
      <c r="B137" s="12">
        <v>44328</v>
      </c>
      <c r="C137" s="5">
        <f>+SUMIF('Direitos Creditórios'!B:B,Resumo!B137,'Direitos Creditórios'!A:A)</f>
        <v>0</v>
      </c>
      <c r="D137" s="5">
        <f t="shared" si="3"/>
        <v>0</v>
      </c>
    </row>
    <row r="138" spans="2:4" hidden="1" x14ac:dyDescent="0.3">
      <c r="B138" s="12">
        <v>44329</v>
      </c>
      <c r="C138" s="5">
        <f>+SUMIF('Direitos Creditórios'!B:B,Resumo!B138,'Direitos Creditórios'!A:A)</f>
        <v>0</v>
      </c>
      <c r="D138" s="5">
        <f t="shared" si="3"/>
        <v>0</v>
      </c>
    </row>
    <row r="139" spans="2:4" hidden="1" x14ac:dyDescent="0.3">
      <c r="B139" s="12">
        <v>44330</v>
      </c>
      <c r="C139" s="5">
        <f>+SUMIF('Direitos Creditórios'!B:B,Resumo!B139,'Direitos Creditórios'!A:A)</f>
        <v>0</v>
      </c>
      <c r="D139" s="5">
        <f t="shared" si="3"/>
        <v>0</v>
      </c>
    </row>
    <row r="140" spans="2:4" hidden="1" x14ac:dyDescent="0.3">
      <c r="B140" s="12">
        <v>44333</v>
      </c>
      <c r="C140" s="5">
        <f>+SUMIF('Direitos Creditórios'!B:B,Resumo!B140,'Direitos Creditórios'!A:A)</f>
        <v>0</v>
      </c>
      <c r="D140" s="5">
        <f t="shared" si="3"/>
        <v>0</v>
      </c>
    </row>
    <row r="141" spans="2:4" hidden="1" x14ac:dyDescent="0.3">
      <c r="B141" s="12">
        <v>44334</v>
      </c>
      <c r="C141" s="5">
        <f>+SUMIF('Direitos Creditórios'!B:B,Resumo!B141,'Direitos Creditórios'!A:A)</f>
        <v>0</v>
      </c>
      <c r="D141" s="5">
        <f t="shared" si="3"/>
        <v>0</v>
      </c>
    </row>
    <row r="142" spans="2:4" hidden="1" x14ac:dyDescent="0.3">
      <c r="B142" s="12">
        <v>44335</v>
      </c>
      <c r="C142" s="5">
        <f>+SUMIF('Direitos Creditórios'!B:B,Resumo!B142,'Direitos Creditórios'!A:A)</f>
        <v>0</v>
      </c>
      <c r="D142" s="5">
        <f t="shared" si="3"/>
        <v>0</v>
      </c>
    </row>
    <row r="143" spans="2:4" hidden="1" x14ac:dyDescent="0.3">
      <c r="B143" s="12">
        <v>44336</v>
      </c>
      <c r="C143" s="5">
        <f>+SUMIF('Direitos Creditórios'!B:B,Resumo!B143,'Direitos Creditórios'!A:A)</f>
        <v>0</v>
      </c>
      <c r="D143" s="5">
        <f t="shared" si="3"/>
        <v>0</v>
      </c>
    </row>
    <row r="144" spans="2:4" hidden="1" x14ac:dyDescent="0.3">
      <c r="B144" s="12">
        <v>44337</v>
      </c>
      <c r="C144" s="5">
        <f>+SUMIF('Direitos Creditórios'!B:B,Resumo!B144,'Direitos Creditórios'!A:A)</f>
        <v>0</v>
      </c>
      <c r="D144" s="5">
        <f t="shared" si="3"/>
        <v>0</v>
      </c>
    </row>
    <row r="145" spans="2:4" hidden="1" x14ac:dyDescent="0.3">
      <c r="B145" s="12">
        <v>44340</v>
      </c>
      <c r="C145" s="5">
        <f>+SUMIF('Direitos Creditórios'!B:B,Resumo!B145,'Direitos Creditórios'!A:A)</f>
        <v>0</v>
      </c>
      <c r="D145" s="5">
        <f t="shared" si="3"/>
        <v>0</v>
      </c>
    </row>
    <row r="146" spans="2:4" hidden="1" x14ac:dyDescent="0.3">
      <c r="B146" s="12">
        <v>44341</v>
      </c>
      <c r="C146" s="5">
        <f>+SUMIF('Direitos Creditórios'!B:B,Resumo!B146,'Direitos Creditórios'!A:A)</f>
        <v>0</v>
      </c>
      <c r="D146" s="5">
        <f t="shared" si="3"/>
        <v>0</v>
      </c>
    </row>
    <row r="147" spans="2:4" hidden="1" x14ac:dyDescent="0.3">
      <c r="B147" s="12">
        <v>44342</v>
      </c>
      <c r="C147" s="5">
        <f>+SUMIF('Direitos Creditórios'!B:B,Resumo!B147,'Direitos Creditórios'!A:A)</f>
        <v>0</v>
      </c>
      <c r="D147" s="5">
        <f t="shared" si="3"/>
        <v>0</v>
      </c>
    </row>
    <row r="148" spans="2:4" hidden="1" x14ac:dyDescent="0.3">
      <c r="B148" s="12">
        <v>44343</v>
      </c>
      <c r="C148" s="5">
        <f>+SUMIF('Direitos Creditórios'!B:B,Resumo!B148,'Direitos Creditórios'!A:A)</f>
        <v>0</v>
      </c>
      <c r="D148" s="5">
        <f t="shared" si="3"/>
        <v>0</v>
      </c>
    </row>
    <row r="149" spans="2:4" hidden="1" x14ac:dyDescent="0.3">
      <c r="B149" s="12">
        <v>44344</v>
      </c>
      <c r="C149" s="5">
        <f>+SUMIF('Direitos Creditórios'!B:B,Resumo!B149,'Direitos Creditórios'!A:A)</f>
        <v>0</v>
      </c>
      <c r="D149" s="5">
        <f t="shared" si="3"/>
        <v>0</v>
      </c>
    </row>
    <row r="150" spans="2:4" hidden="1" x14ac:dyDescent="0.3">
      <c r="B150" s="12">
        <v>44347</v>
      </c>
      <c r="C150" s="5">
        <f>+SUMIF('Direitos Creditórios'!B:B,Resumo!B150,'Direitos Creditórios'!A:A)</f>
        <v>0</v>
      </c>
      <c r="D150" s="5">
        <f t="shared" si="3"/>
        <v>0</v>
      </c>
    </row>
    <row r="151" spans="2:4" hidden="1" x14ac:dyDescent="0.3">
      <c r="B151" s="12">
        <v>44348</v>
      </c>
      <c r="C151" s="5">
        <f>+SUMIF('Direitos Creditórios'!B:B,Resumo!B151,'Direitos Creditórios'!A:A)</f>
        <v>0</v>
      </c>
      <c r="D151" s="5">
        <f t="shared" si="3"/>
        <v>0</v>
      </c>
    </row>
    <row r="152" spans="2:4" hidden="1" x14ac:dyDescent="0.3">
      <c r="B152" s="12">
        <v>44349</v>
      </c>
      <c r="C152" s="5">
        <f>+SUMIF('Direitos Creditórios'!B:B,Resumo!B152,'Direitos Creditórios'!A:A)</f>
        <v>0</v>
      </c>
      <c r="D152" s="5">
        <f t="shared" ref="D152:D215" si="4">+C152*6%</f>
        <v>0</v>
      </c>
    </row>
    <row r="153" spans="2:4" hidden="1" x14ac:dyDescent="0.3">
      <c r="B153" s="12">
        <v>44351</v>
      </c>
      <c r="C153" s="5">
        <f>+SUMIF('Direitos Creditórios'!B:B,Resumo!B153,'Direitos Creditórios'!A:A)</f>
        <v>0</v>
      </c>
      <c r="D153" s="5">
        <f t="shared" si="4"/>
        <v>0</v>
      </c>
    </row>
    <row r="154" spans="2:4" hidden="1" x14ac:dyDescent="0.3">
      <c r="B154" s="12">
        <v>44354</v>
      </c>
      <c r="C154" s="5">
        <f>+SUMIF('Direitos Creditórios'!B:B,Resumo!B154,'Direitos Creditórios'!A:A)</f>
        <v>0</v>
      </c>
      <c r="D154" s="5">
        <f t="shared" si="4"/>
        <v>0</v>
      </c>
    </row>
    <row r="155" spans="2:4" hidden="1" x14ac:dyDescent="0.3">
      <c r="B155" s="12">
        <v>44355</v>
      </c>
      <c r="C155" s="5">
        <f>+SUMIF('Direitos Creditórios'!B:B,Resumo!B155,'Direitos Creditórios'!A:A)</f>
        <v>0</v>
      </c>
      <c r="D155" s="5">
        <f t="shared" si="4"/>
        <v>0</v>
      </c>
    </row>
    <row r="156" spans="2:4" hidden="1" x14ac:dyDescent="0.3">
      <c r="B156" s="12">
        <v>44356</v>
      </c>
      <c r="C156" s="5">
        <f>+SUMIF('Direitos Creditórios'!B:B,Resumo!B156,'Direitos Creditórios'!A:A)</f>
        <v>0</v>
      </c>
      <c r="D156" s="5">
        <f t="shared" si="4"/>
        <v>0</v>
      </c>
    </row>
    <row r="157" spans="2:4" hidden="1" x14ac:dyDescent="0.3">
      <c r="B157" s="12">
        <v>44357</v>
      </c>
      <c r="C157" s="5">
        <f>+SUMIF('Direitos Creditórios'!B:B,Resumo!B157,'Direitos Creditórios'!A:A)</f>
        <v>0</v>
      </c>
      <c r="D157" s="5">
        <f t="shared" si="4"/>
        <v>0</v>
      </c>
    </row>
    <row r="158" spans="2:4" hidden="1" x14ac:dyDescent="0.3">
      <c r="B158" s="12">
        <v>44358</v>
      </c>
      <c r="C158" s="5">
        <f>+SUMIF('Direitos Creditórios'!B:B,Resumo!B158,'Direitos Creditórios'!A:A)</f>
        <v>0</v>
      </c>
      <c r="D158" s="5">
        <f t="shared" si="4"/>
        <v>0</v>
      </c>
    </row>
    <row r="159" spans="2:4" hidden="1" x14ac:dyDescent="0.3">
      <c r="B159" s="12">
        <v>44361</v>
      </c>
      <c r="C159" s="5">
        <f>+SUMIF('Direitos Creditórios'!B:B,Resumo!B159,'Direitos Creditórios'!A:A)</f>
        <v>0</v>
      </c>
      <c r="D159" s="5">
        <f t="shared" si="4"/>
        <v>0</v>
      </c>
    </row>
    <row r="160" spans="2:4" hidden="1" x14ac:dyDescent="0.3">
      <c r="B160" s="12">
        <v>44362</v>
      </c>
      <c r="C160" s="5">
        <f>+SUMIF('Direitos Creditórios'!B:B,Resumo!B160,'Direitos Creditórios'!A:A)</f>
        <v>0</v>
      </c>
      <c r="D160" s="5">
        <f t="shared" si="4"/>
        <v>0</v>
      </c>
    </row>
    <row r="161" spans="2:4" hidden="1" x14ac:dyDescent="0.3">
      <c r="B161" s="12">
        <v>44363</v>
      </c>
      <c r="C161" s="5">
        <f>+SUMIF('Direitos Creditórios'!B:B,Resumo!B161,'Direitos Creditórios'!A:A)</f>
        <v>0</v>
      </c>
      <c r="D161" s="5">
        <f t="shared" si="4"/>
        <v>0</v>
      </c>
    </row>
    <row r="162" spans="2:4" hidden="1" x14ac:dyDescent="0.3">
      <c r="B162" s="12">
        <v>44364</v>
      </c>
      <c r="C162" s="5">
        <f>+SUMIF('Direitos Creditórios'!B:B,Resumo!B162,'Direitos Creditórios'!A:A)</f>
        <v>0</v>
      </c>
      <c r="D162" s="5">
        <f t="shared" si="4"/>
        <v>0</v>
      </c>
    </row>
    <row r="163" spans="2:4" hidden="1" x14ac:dyDescent="0.3">
      <c r="B163" s="12">
        <v>44365</v>
      </c>
      <c r="C163" s="5">
        <f>+SUMIF('Direitos Creditórios'!B:B,Resumo!B163,'Direitos Creditórios'!A:A)</f>
        <v>0</v>
      </c>
      <c r="D163" s="5">
        <f t="shared" si="4"/>
        <v>0</v>
      </c>
    </row>
    <row r="164" spans="2:4" hidden="1" x14ac:dyDescent="0.3">
      <c r="B164" s="12">
        <v>44368</v>
      </c>
      <c r="C164" s="5">
        <f>+SUMIF('Direitos Creditórios'!B:B,Resumo!B164,'Direitos Creditórios'!A:A)</f>
        <v>0</v>
      </c>
      <c r="D164" s="5">
        <f t="shared" si="4"/>
        <v>0</v>
      </c>
    </row>
    <row r="165" spans="2:4" hidden="1" x14ac:dyDescent="0.3">
      <c r="B165" s="12">
        <v>44369</v>
      </c>
      <c r="C165" s="5">
        <f>+SUMIF('Direitos Creditórios'!B:B,Resumo!B165,'Direitos Creditórios'!A:A)</f>
        <v>0</v>
      </c>
      <c r="D165" s="5">
        <f t="shared" si="4"/>
        <v>0</v>
      </c>
    </row>
    <row r="166" spans="2:4" hidden="1" x14ac:dyDescent="0.3">
      <c r="B166" s="12">
        <v>44370</v>
      </c>
      <c r="C166" s="5">
        <f>+SUMIF('Direitos Creditórios'!B:B,Resumo!B166,'Direitos Creditórios'!A:A)</f>
        <v>0</v>
      </c>
      <c r="D166" s="5">
        <f t="shared" si="4"/>
        <v>0</v>
      </c>
    </row>
    <row r="167" spans="2:4" hidden="1" x14ac:dyDescent="0.3">
      <c r="B167" s="12">
        <v>44371</v>
      </c>
      <c r="C167" s="5">
        <f>+SUMIF('Direitos Creditórios'!B:B,Resumo!B167,'Direitos Creditórios'!A:A)</f>
        <v>0</v>
      </c>
      <c r="D167" s="5">
        <f t="shared" si="4"/>
        <v>0</v>
      </c>
    </row>
    <row r="168" spans="2:4" hidden="1" x14ac:dyDescent="0.3">
      <c r="B168" s="12">
        <v>44372</v>
      </c>
      <c r="C168" s="5">
        <f>+SUMIF('Direitos Creditórios'!B:B,Resumo!B168,'Direitos Creditórios'!A:A)</f>
        <v>0</v>
      </c>
      <c r="D168" s="5">
        <f t="shared" si="4"/>
        <v>0</v>
      </c>
    </row>
    <row r="169" spans="2:4" hidden="1" x14ac:dyDescent="0.3">
      <c r="B169" s="12">
        <v>44375</v>
      </c>
      <c r="C169" s="5">
        <f>+SUMIF('Direitos Creditórios'!B:B,Resumo!B169,'Direitos Creditórios'!A:A)</f>
        <v>0</v>
      </c>
      <c r="D169" s="5">
        <f t="shared" si="4"/>
        <v>0</v>
      </c>
    </row>
    <row r="170" spans="2:4" hidden="1" x14ac:dyDescent="0.3">
      <c r="B170" s="12">
        <v>44376</v>
      </c>
      <c r="C170" s="5">
        <f>+SUMIF('Direitos Creditórios'!B:B,Resumo!B170,'Direitos Creditórios'!A:A)</f>
        <v>0</v>
      </c>
      <c r="D170" s="5">
        <f t="shared" si="4"/>
        <v>0</v>
      </c>
    </row>
    <row r="171" spans="2:4" hidden="1" x14ac:dyDescent="0.3">
      <c r="B171" s="12">
        <v>44377</v>
      </c>
      <c r="C171" s="5">
        <f>+SUMIF('Direitos Creditórios'!B:B,Resumo!B171,'Direitos Creditórios'!A:A)</f>
        <v>0</v>
      </c>
      <c r="D171" s="5">
        <f t="shared" si="4"/>
        <v>0</v>
      </c>
    </row>
    <row r="172" spans="2:4" hidden="1" x14ac:dyDescent="0.3">
      <c r="B172" s="12">
        <v>44378</v>
      </c>
      <c r="C172" s="5">
        <f>+SUMIF('Direitos Creditórios'!B:B,Resumo!B172,'Direitos Creditórios'!A:A)</f>
        <v>0</v>
      </c>
      <c r="D172" s="5">
        <f t="shared" si="4"/>
        <v>0</v>
      </c>
    </row>
    <row r="173" spans="2:4" hidden="1" x14ac:dyDescent="0.3">
      <c r="B173" s="12">
        <v>44379</v>
      </c>
      <c r="C173" s="5">
        <f>+SUMIF('Direitos Creditórios'!B:B,Resumo!B173,'Direitos Creditórios'!A:A)</f>
        <v>0</v>
      </c>
      <c r="D173" s="5">
        <f t="shared" si="4"/>
        <v>0</v>
      </c>
    </row>
    <row r="174" spans="2:4" hidden="1" x14ac:dyDescent="0.3">
      <c r="B174" s="12">
        <v>44382</v>
      </c>
      <c r="C174" s="5">
        <f>+SUMIF('Direitos Creditórios'!B:B,Resumo!B174,'Direitos Creditórios'!A:A)</f>
        <v>0</v>
      </c>
      <c r="D174" s="5">
        <f t="shared" si="4"/>
        <v>0</v>
      </c>
    </row>
    <row r="175" spans="2:4" hidden="1" x14ac:dyDescent="0.3">
      <c r="B175" s="12">
        <v>44383</v>
      </c>
      <c r="C175" s="5">
        <f>+SUMIF('Direitos Creditórios'!B:B,Resumo!B175,'Direitos Creditórios'!A:A)</f>
        <v>0</v>
      </c>
      <c r="D175" s="5">
        <f t="shared" si="4"/>
        <v>0</v>
      </c>
    </row>
    <row r="176" spans="2:4" hidden="1" x14ac:dyDescent="0.3">
      <c r="B176" s="12">
        <v>44384</v>
      </c>
      <c r="C176" s="5">
        <f>+SUMIF('Direitos Creditórios'!B:B,Resumo!B176,'Direitos Creditórios'!A:A)</f>
        <v>0</v>
      </c>
      <c r="D176" s="5">
        <f t="shared" si="4"/>
        <v>0</v>
      </c>
    </row>
    <row r="177" spans="2:4" hidden="1" x14ac:dyDescent="0.3">
      <c r="B177" s="12">
        <v>44385</v>
      </c>
      <c r="C177" s="5">
        <f>+SUMIF('Direitos Creditórios'!B:B,Resumo!B177,'Direitos Creditórios'!A:A)</f>
        <v>0</v>
      </c>
      <c r="D177" s="5">
        <f t="shared" si="4"/>
        <v>0</v>
      </c>
    </row>
    <row r="178" spans="2:4" hidden="1" x14ac:dyDescent="0.3">
      <c r="B178" s="12">
        <v>44386</v>
      </c>
      <c r="C178" s="5">
        <f>+SUMIF('Direitos Creditórios'!B:B,Resumo!B178,'Direitos Creditórios'!A:A)</f>
        <v>0</v>
      </c>
      <c r="D178" s="5">
        <f t="shared" si="4"/>
        <v>0</v>
      </c>
    </row>
    <row r="179" spans="2:4" hidden="1" x14ac:dyDescent="0.3">
      <c r="B179" s="12">
        <v>44389</v>
      </c>
      <c r="C179" s="5">
        <f>+SUMIF('Direitos Creditórios'!B:B,Resumo!B179,'Direitos Creditórios'!A:A)</f>
        <v>0</v>
      </c>
      <c r="D179" s="5">
        <f t="shared" si="4"/>
        <v>0</v>
      </c>
    </row>
    <row r="180" spans="2:4" hidden="1" x14ac:dyDescent="0.3">
      <c r="B180" s="12">
        <v>44390</v>
      </c>
      <c r="C180" s="5">
        <f>+SUMIF('Direitos Creditórios'!B:B,Resumo!B180,'Direitos Creditórios'!A:A)</f>
        <v>0</v>
      </c>
      <c r="D180" s="5">
        <f t="shared" si="4"/>
        <v>0</v>
      </c>
    </row>
    <row r="181" spans="2:4" hidden="1" x14ac:dyDescent="0.3">
      <c r="B181" s="12">
        <v>44391</v>
      </c>
      <c r="C181" s="5">
        <f>+SUMIF('Direitos Creditórios'!B:B,Resumo!B181,'Direitos Creditórios'!A:A)</f>
        <v>0</v>
      </c>
      <c r="D181" s="5">
        <f t="shared" si="4"/>
        <v>0</v>
      </c>
    </row>
    <row r="182" spans="2:4" hidden="1" x14ac:dyDescent="0.3">
      <c r="B182" s="12">
        <v>44392</v>
      </c>
      <c r="C182" s="5">
        <f>+SUMIF('Direitos Creditórios'!B:B,Resumo!B182,'Direitos Creditórios'!A:A)</f>
        <v>0</v>
      </c>
      <c r="D182" s="5">
        <f t="shared" si="4"/>
        <v>0</v>
      </c>
    </row>
    <row r="183" spans="2:4" hidden="1" x14ac:dyDescent="0.3">
      <c r="B183" s="12">
        <v>44393</v>
      </c>
      <c r="C183" s="5">
        <f>+SUMIF('Direitos Creditórios'!B:B,Resumo!B183,'Direitos Creditórios'!A:A)</f>
        <v>0</v>
      </c>
      <c r="D183" s="5">
        <f t="shared" si="4"/>
        <v>0</v>
      </c>
    </row>
    <row r="184" spans="2:4" hidden="1" x14ac:dyDescent="0.3">
      <c r="B184" s="12">
        <v>44396</v>
      </c>
      <c r="C184" s="5">
        <f>+SUMIF('Direitos Creditórios'!B:B,Resumo!B184,'Direitos Creditórios'!A:A)</f>
        <v>0</v>
      </c>
      <c r="D184" s="5">
        <f t="shared" si="4"/>
        <v>0</v>
      </c>
    </row>
    <row r="185" spans="2:4" hidden="1" x14ac:dyDescent="0.3">
      <c r="B185" s="12">
        <v>44397</v>
      </c>
      <c r="C185" s="5">
        <f>+SUMIF('Direitos Creditórios'!B:B,Resumo!B185,'Direitos Creditórios'!A:A)</f>
        <v>0</v>
      </c>
      <c r="D185" s="5">
        <f t="shared" si="4"/>
        <v>0</v>
      </c>
    </row>
    <row r="186" spans="2:4" hidden="1" x14ac:dyDescent="0.3">
      <c r="B186" s="12">
        <v>44398</v>
      </c>
      <c r="C186" s="5">
        <f>+SUMIF('Direitos Creditórios'!B:B,Resumo!B186,'Direitos Creditórios'!A:A)</f>
        <v>0</v>
      </c>
      <c r="D186" s="5">
        <f t="shared" si="4"/>
        <v>0</v>
      </c>
    </row>
    <row r="187" spans="2:4" hidden="1" x14ac:dyDescent="0.3">
      <c r="B187" s="12">
        <v>44399</v>
      </c>
      <c r="C187" s="5">
        <f>+SUMIF('Direitos Creditórios'!B:B,Resumo!B187,'Direitos Creditórios'!A:A)</f>
        <v>0</v>
      </c>
      <c r="D187" s="5">
        <f t="shared" si="4"/>
        <v>0</v>
      </c>
    </row>
    <row r="188" spans="2:4" hidden="1" x14ac:dyDescent="0.3">
      <c r="B188" s="12">
        <v>44400</v>
      </c>
      <c r="C188" s="5">
        <f>+SUMIF('Direitos Creditórios'!B:B,Resumo!B188,'Direitos Creditórios'!A:A)</f>
        <v>0</v>
      </c>
      <c r="D188" s="5">
        <f t="shared" si="4"/>
        <v>0</v>
      </c>
    </row>
    <row r="189" spans="2:4" hidden="1" x14ac:dyDescent="0.3">
      <c r="B189" s="12">
        <v>44403</v>
      </c>
      <c r="C189" s="5">
        <f>+SUMIF('Direitos Creditórios'!B:B,Resumo!B189,'Direitos Creditórios'!A:A)</f>
        <v>0</v>
      </c>
      <c r="D189" s="5">
        <f t="shared" si="4"/>
        <v>0</v>
      </c>
    </row>
    <row r="190" spans="2:4" hidden="1" x14ac:dyDescent="0.3">
      <c r="B190" s="12">
        <v>44404</v>
      </c>
      <c r="C190" s="5">
        <f>+SUMIF('Direitos Creditórios'!B:B,Resumo!B190,'Direitos Creditórios'!A:A)</f>
        <v>0</v>
      </c>
      <c r="D190" s="5">
        <f t="shared" si="4"/>
        <v>0</v>
      </c>
    </row>
    <row r="191" spans="2:4" hidden="1" x14ac:dyDescent="0.3">
      <c r="B191" s="12">
        <v>44405</v>
      </c>
      <c r="C191" s="5">
        <f>+SUMIF('Direitos Creditórios'!B:B,Resumo!B191,'Direitos Creditórios'!A:A)</f>
        <v>0</v>
      </c>
      <c r="D191" s="5">
        <f t="shared" si="4"/>
        <v>0</v>
      </c>
    </row>
    <row r="192" spans="2:4" hidden="1" x14ac:dyDescent="0.3">
      <c r="B192" s="12">
        <v>44406</v>
      </c>
      <c r="C192" s="5">
        <f>+SUMIF('Direitos Creditórios'!B:B,Resumo!B192,'Direitos Creditórios'!A:A)</f>
        <v>0</v>
      </c>
      <c r="D192" s="5">
        <f t="shared" si="4"/>
        <v>0</v>
      </c>
    </row>
    <row r="193" spans="2:4" hidden="1" x14ac:dyDescent="0.3">
      <c r="B193" s="12">
        <v>44407</v>
      </c>
      <c r="C193" s="5">
        <f>+SUMIF('Direitos Creditórios'!B:B,Resumo!B193,'Direitos Creditórios'!A:A)</f>
        <v>0</v>
      </c>
      <c r="D193" s="5">
        <f t="shared" si="4"/>
        <v>0</v>
      </c>
    </row>
    <row r="194" spans="2:4" hidden="1" x14ac:dyDescent="0.3">
      <c r="B194" s="12">
        <v>44410</v>
      </c>
      <c r="C194" s="5">
        <f>+SUMIF('Direitos Creditórios'!B:B,Resumo!B194,'Direitos Creditórios'!A:A)</f>
        <v>0</v>
      </c>
      <c r="D194" s="5">
        <f t="shared" si="4"/>
        <v>0</v>
      </c>
    </row>
    <row r="195" spans="2:4" hidden="1" x14ac:dyDescent="0.3">
      <c r="B195" s="12">
        <v>44411</v>
      </c>
      <c r="C195" s="5">
        <f>+SUMIF('Direitos Creditórios'!B:B,Resumo!B195,'Direitos Creditórios'!A:A)</f>
        <v>0</v>
      </c>
      <c r="D195" s="5">
        <f t="shared" si="4"/>
        <v>0</v>
      </c>
    </row>
    <row r="196" spans="2:4" hidden="1" x14ac:dyDescent="0.3">
      <c r="B196" s="12">
        <v>44412</v>
      </c>
      <c r="C196" s="5">
        <f>+SUMIF('Direitos Creditórios'!B:B,Resumo!B196,'Direitos Creditórios'!A:A)</f>
        <v>0</v>
      </c>
      <c r="D196" s="5">
        <f t="shared" si="4"/>
        <v>0</v>
      </c>
    </row>
    <row r="197" spans="2:4" hidden="1" x14ac:dyDescent="0.3">
      <c r="B197" s="12">
        <v>44413</v>
      </c>
      <c r="C197" s="5">
        <f>+SUMIF('Direitos Creditórios'!B:B,Resumo!B197,'Direitos Creditórios'!A:A)</f>
        <v>0</v>
      </c>
      <c r="D197" s="5">
        <f t="shared" si="4"/>
        <v>0</v>
      </c>
    </row>
    <row r="198" spans="2:4" hidden="1" x14ac:dyDescent="0.3">
      <c r="B198" s="12">
        <v>44414</v>
      </c>
      <c r="C198" s="5">
        <f>+SUMIF('Direitos Creditórios'!B:B,Resumo!B198,'Direitos Creditórios'!A:A)</f>
        <v>0</v>
      </c>
      <c r="D198" s="5">
        <f t="shared" si="4"/>
        <v>0</v>
      </c>
    </row>
    <row r="199" spans="2:4" hidden="1" x14ac:dyDescent="0.3">
      <c r="B199" s="12">
        <v>44417</v>
      </c>
      <c r="C199" s="5">
        <f>+SUMIF('Direitos Creditórios'!B:B,Resumo!B199,'Direitos Creditórios'!A:A)</f>
        <v>0</v>
      </c>
      <c r="D199" s="5">
        <f t="shared" si="4"/>
        <v>0</v>
      </c>
    </row>
    <row r="200" spans="2:4" hidden="1" x14ac:dyDescent="0.3">
      <c r="B200" s="12">
        <v>44418</v>
      </c>
      <c r="C200" s="5">
        <f>+SUMIF('Direitos Creditórios'!B:B,Resumo!B200,'Direitos Creditórios'!A:A)</f>
        <v>0</v>
      </c>
      <c r="D200" s="5">
        <f t="shared" si="4"/>
        <v>0</v>
      </c>
    </row>
    <row r="201" spans="2:4" hidden="1" x14ac:dyDescent="0.3">
      <c r="B201" s="12">
        <v>44419</v>
      </c>
      <c r="C201" s="5">
        <f>+SUMIF('Direitos Creditórios'!B:B,Resumo!B201,'Direitos Creditórios'!A:A)</f>
        <v>0</v>
      </c>
      <c r="D201" s="5">
        <f t="shared" si="4"/>
        <v>0</v>
      </c>
    </row>
    <row r="202" spans="2:4" hidden="1" x14ac:dyDescent="0.3">
      <c r="B202" s="12">
        <v>44420</v>
      </c>
      <c r="C202" s="5">
        <f>+SUMIF('Direitos Creditórios'!B:B,Resumo!B202,'Direitos Creditórios'!A:A)</f>
        <v>0</v>
      </c>
      <c r="D202" s="5">
        <f t="shared" si="4"/>
        <v>0</v>
      </c>
    </row>
    <row r="203" spans="2:4" hidden="1" x14ac:dyDescent="0.3">
      <c r="B203" s="12">
        <v>44421</v>
      </c>
      <c r="C203" s="5">
        <f>+SUMIF('Direitos Creditórios'!B:B,Resumo!B203,'Direitos Creditórios'!A:A)</f>
        <v>0</v>
      </c>
      <c r="D203" s="5">
        <f t="shared" si="4"/>
        <v>0</v>
      </c>
    </row>
    <row r="204" spans="2:4" hidden="1" x14ac:dyDescent="0.3">
      <c r="B204" s="12">
        <v>44424</v>
      </c>
      <c r="C204" s="5">
        <f>+SUMIF('Direitos Creditórios'!B:B,Resumo!B204,'Direitos Creditórios'!A:A)</f>
        <v>0</v>
      </c>
      <c r="D204" s="5">
        <f t="shared" si="4"/>
        <v>0</v>
      </c>
    </row>
    <row r="205" spans="2:4" hidden="1" x14ac:dyDescent="0.3">
      <c r="B205" s="12">
        <v>44425</v>
      </c>
      <c r="C205" s="5">
        <f>+SUMIF('Direitos Creditórios'!B:B,Resumo!B205,'Direitos Creditórios'!A:A)</f>
        <v>0</v>
      </c>
      <c r="D205" s="5">
        <f t="shared" si="4"/>
        <v>0</v>
      </c>
    </row>
    <row r="206" spans="2:4" hidden="1" x14ac:dyDescent="0.3">
      <c r="B206" s="12">
        <v>44426</v>
      </c>
      <c r="C206" s="5">
        <f>+SUMIF('Direitos Creditórios'!B:B,Resumo!B206,'Direitos Creditórios'!A:A)</f>
        <v>0</v>
      </c>
      <c r="D206" s="5">
        <f t="shared" si="4"/>
        <v>0</v>
      </c>
    </row>
    <row r="207" spans="2:4" hidden="1" x14ac:dyDescent="0.3">
      <c r="B207" s="12">
        <v>44427</v>
      </c>
      <c r="C207" s="5">
        <f>+SUMIF('Direitos Creditórios'!B:B,Resumo!B207,'Direitos Creditórios'!A:A)</f>
        <v>0</v>
      </c>
      <c r="D207" s="5">
        <f t="shared" si="4"/>
        <v>0</v>
      </c>
    </row>
    <row r="208" spans="2:4" hidden="1" x14ac:dyDescent="0.3">
      <c r="B208" s="12">
        <v>44428</v>
      </c>
      <c r="C208" s="5">
        <f>+SUMIF('Direitos Creditórios'!B:B,Resumo!B208,'Direitos Creditórios'!A:A)</f>
        <v>0</v>
      </c>
      <c r="D208" s="5">
        <f t="shared" si="4"/>
        <v>0</v>
      </c>
    </row>
    <row r="209" spans="2:4" hidden="1" x14ac:dyDescent="0.3">
      <c r="B209" s="12">
        <v>44431</v>
      </c>
      <c r="C209" s="5">
        <f>+SUMIF('Direitos Creditórios'!B:B,Resumo!B209,'Direitos Creditórios'!A:A)</f>
        <v>0</v>
      </c>
      <c r="D209" s="5">
        <f t="shared" si="4"/>
        <v>0</v>
      </c>
    </row>
    <row r="210" spans="2:4" hidden="1" x14ac:dyDescent="0.3">
      <c r="B210" s="12">
        <v>44432</v>
      </c>
      <c r="C210" s="5">
        <f>+SUMIF('Direitos Creditórios'!B:B,Resumo!B210,'Direitos Creditórios'!A:A)</f>
        <v>0</v>
      </c>
      <c r="D210" s="5">
        <f t="shared" si="4"/>
        <v>0</v>
      </c>
    </row>
    <row r="211" spans="2:4" hidden="1" x14ac:dyDescent="0.3">
      <c r="B211" s="12">
        <v>44433</v>
      </c>
      <c r="C211" s="5">
        <f>+SUMIF('Direitos Creditórios'!B:B,Resumo!B211,'Direitos Creditórios'!A:A)</f>
        <v>0</v>
      </c>
      <c r="D211" s="5">
        <f t="shared" si="4"/>
        <v>0</v>
      </c>
    </row>
    <row r="212" spans="2:4" hidden="1" x14ac:dyDescent="0.3">
      <c r="B212" s="12">
        <v>44434</v>
      </c>
      <c r="C212" s="5">
        <f>+SUMIF('Direitos Creditórios'!B:B,Resumo!B212,'Direitos Creditórios'!A:A)</f>
        <v>0</v>
      </c>
      <c r="D212" s="5">
        <f t="shared" si="4"/>
        <v>0</v>
      </c>
    </row>
    <row r="213" spans="2:4" hidden="1" x14ac:dyDescent="0.3">
      <c r="B213" s="12">
        <v>44435</v>
      </c>
      <c r="C213" s="5">
        <f>+SUMIF('Direitos Creditórios'!B:B,Resumo!B213,'Direitos Creditórios'!A:A)</f>
        <v>0</v>
      </c>
      <c r="D213" s="5">
        <f t="shared" si="4"/>
        <v>0</v>
      </c>
    </row>
    <row r="214" spans="2:4" hidden="1" x14ac:dyDescent="0.3">
      <c r="B214" s="12">
        <v>44438</v>
      </c>
      <c r="C214" s="5">
        <f>+SUMIF('Direitos Creditórios'!B:B,Resumo!B214,'Direitos Creditórios'!A:A)</f>
        <v>0</v>
      </c>
      <c r="D214" s="5">
        <f t="shared" si="4"/>
        <v>0</v>
      </c>
    </row>
    <row r="215" spans="2:4" hidden="1" x14ac:dyDescent="0.3">
      <c r="B215" s="12">
        <v>44439</v>
      </c>
      <c r="C215" s="5">
        <f>+SUMIF('Direitos Creditórios'!B:B,Resumo!B215,'Direitos Creditórios'!A:A)</f>
        <v>0</v>
      </c>
      <c r="D215" s="5">
        <f t="shared" si="4"/>
        <v>0</v>
      </c>
    </row>
    <row r="216" spans="2:4" hidden="1" x14ac:dyDescent="0.3">
      <c r="B216" s="12">
        <v>44440</v>
      </c>
      <c r="C216" s="5">
        <f>+SUMIF('Direitos Creditórios'!B:B,Resumo!B216,'Direitos Creditórios'!A:A)</f>
        <v>0</v>
      </c>
      <c r="D216" s="5">
        <f t="shared" ref="D216:D279" si="5">+C216*6%</f>
        <v>0</v>
      </c>
    </row>
    <row r="217" spans="2:4" hidden="1" x14ac:dyDescent="0.3">
      <c r="B217" s="12">
        <v>44441</v>
      </c>
      <c r="C217" s="5">
        <f>+SUMIF('Direitos Creditórios'!B:B,Resumo!B217,'Direitos Creditórios'!A:A)</f>
        <v>0</v>
      </c>
      <c r="D217" s="5">
        <f t="shared" si="5"/>
        <v>0</v>
      </c>
    </row>
    <row r="218" spans="2:4" hidden="1" x14ac:dyDescent="0.3">
      <c r="B218" s="12">
        <v>44442</v>
      </c>
      <c r="C218" s="5">
        <f>+SUMIF('Direitos Creditórios'!B:B,Resumo!B218,'Direitos Creditórios'!A:A)</f>
        <v>0</v>
      </c>
      <c r="D218" s="5">
        <f t="shared" si="5"/>
        <v>0</v>
      </c>
    </row>
    <row r="219" spans="2:4" hidden="1" x14ac:dyDescent="0.3">
      <c r="B219" s="12">
        <v>44445</v>
      </c>
      <c r="C219" s="5">
        <f>+SUMIF('Direitos Creditórios'!B:B,Resumo!B219,'Direitos Creditórios'!A:A)</f>
        <v>0</v>
      </c>
      <c r="D219" s="5">
        <f t="shared" si="5"/>
        <v>0</v>
      </c>
    </row>
    <row r="220" spans="2:4" hidden="1" x14ac:dyDescent="0.3">
      <c r="B220" s="12">
        <v>44447</v>
      </c>
      <c r="C220" s="5">
        <f>+SUMIF('Direitos Creditórios'!B:B,Resumo!B220,'Direitos Creditórios'!A:A)</f>
        <v>0</v>
      </c>
      <c r="D220" s="5">
        <f t="shared" si="5"/>
        <v>0</v>
      </c>
    </row>
    <row r="221" spans="2:4" hidden="1" x14ac:dyDescent="0.3">
      <c r="B221" s="12">
        <v>44448</v>
      </c>
      <c r="C221" s="5">
        <f>+SUMIF('Direitos Creditórios'!B:B,Resumo!B221,'Direitos Creditórios'!A:A)</f>
        <v>0</v>
      </c>
      <c r="D221" s="5">
        <f t="shared" si="5"/>
        <v>0</v>
      </c>
    </row>
    <row r="222" spans="2:4" hidden="1" x14ac:dyDescent="0.3">
      <c r="B222" s="12">
        <v>44449</v>
      </c>
      <c r="C222" s="5">
        <f>+SUMIF('Direitos Creditórios'!B:B,Resumo!B222,'Direitos Creditórios'!A:A)</f>
        <v>0</v>
      </c>
      <c r="D222" s="5">
        <f t="shared" si="5"/>
        <v>0</v>
      </c>
    </row>
    <row r="223" spans="2:4" hidden="1" x14ac:dyDescent="0.3">
      <c r="B223" s="12">
        <v>44452</v>
      </c>
      <c r="C223" s="5">
        <f>+SUMIF('Direitos Creditórios'!B:B,Resumo!B223,'Direitos Creditórios'!A:A)</f>
        <v>0</v>
      </c>
      <c r="D223" s="5">
        <f t="shared" si="5"/>
        <v>0</v>
      </c>
    </row>
    <row r="224" spans="2:4" hidden="1" x14ac:dyDescent="0.3">
      <c r="B224" s="12">
        <v>44453</v>
      </c>
      <c r="C224" s="5">
        <f>+SUMIF('Direitos Creditórios'!B:B,Resumo!B224,'Direitos Creditórios'!A:A)</f>
        <v>0</v>
      </c>
      <c r="D224" s="5">
        <f t="shared" si="5"/>
        <v>0</v>
      </c>
    </row>
    <row r="225" spans="2:4" hidden="1" x14ac:dyDescent="0.3">
      <c r="B225" s="12">
        <v>44454</v>
      </c>
      <c r="C225" s="5">
        <f>+SUMIF('Direitos Creditórios'!B:B,Resumo!B225,'Direitos Creditórios'!A:A)</f>
        <v>0</v>
      </c>
      <c r="D225" s="5">
        <f t="shared" si="5"/>
        <v>0</v>
      </c>
    </row>
    <row r="226" spans="2:4" hidden="1" x14ac:dyDescent="0.3">
      <c r="B226" s="12">
        <v>44455</v>
      </c>
      <c r="C226" s="5">
        <f>+SUMIF('Direitos Creditórios'!B:B,Resumo!B226,'Direitos Creditórios'!A:A)</f>
        <v>0</v>
      </c>
      <c r="D226" s="5">
        <f t="shared" si="5"/>
        <v>0</v>
      </c>
    </row>
    <row r="227" spans="2:4" hidden="1" x14ac:dyDescent="0.3">
      <c r="B227" s="12">
        <v>44456</v>
      </c>
      <c r="C227" s="5">
        <f>+SUMIF('Direitos Creditórios'!B:B,Resumo!B227,'Direitos Creditórios'!A:A)</f>
        <v>0</v>
      </c>
      <c r="D227" s="5">
        <f t="shared" si="5"/>
        <v>0</v>
      </c>
    </row>
    <row r="228" spans="2:4" hidden="1" x14ac:dyDescent="0.3">
      <c r="B228" s="12">
        <v>44459</v>
      </c>
      <c r="C228" s="5">
        <f>+SUMIF('Direitos Creditórios'!B:B,Resumo!B228,'Direitos Creditórios'!A:A)</f>
        <v>0</v>
      </c>
      <c r="D228" s="5">
        <f t="shared" si="5"/>
        <v>0</v>
      </c>
    </row>
    <row r="229" spans="2:4" hidden="1" x14ac:dyDescent="0.3">
      <c r="B229" s="12">
        <v>44460</v>
      </c>
      <c r="C229" s="5">
        <f>+SUMIF('Direitos Creditórios'!B:B,Resumo!B229,'Direitos Creditórios'!A:A)</f>
        <v>0</v>
      </c>
      <c r="D229" s="5">
        <f t="shared" si="5"/>
        <v>0</v>
      </c>
    </row>
    <row r="230" spans="2:4" hidden="1" x14ac:dyDescent="0.3">
      <c r="B230" s="12">
        <v>44461</v>
      </c>
      <c r="C230" s="5">
        <f>+SUMIF('Direitos Creditórios'!B:B,Resumo!B230,'Direitos Creditórios'!A:A)</f>
        <v>0</v>
      </c>
      <c r="D230" s="5">
        <f t="shared" si="5"/>
        <v>0</v>
      </c>
    </row>
    <row r="231" spans="2:4" hidden="1" x14ac:dyDescent="0.3">
      <c r="B231" s="12">
        <v>44462</v>
      </c>
      <c r="C231" s="5">
        <f>+SUMIF('Direitos Creditórios'!B:B,Resumo!B231,'Direitos Creditórios'!A:A)</f>
        <v>0</v>
      </c>
      <c r="D231" s="5">
        <f t="shared" si="5"/>
        <v>0</v>
      </c>
    </row>
    <row r="232" spans="2:4" hidden="1" x14ac:dyDescent="0.3">
      <c r="B232" s="12">
        <v>44463</v>
      </c>
      <c r="C232" s="5">
        <f>+SUMIF('Direitos Creditórios'!B:B,Resumo!B232,'Direitos Creditórios'!A:A)</f>
        <v>0</v>
      </c>
      <c r="D232" s="5">
        <f t="shared" si="5"/>
        <v>0</v>
      </c>
    </row>
    <row r="233" spans="2:4" hidden="1" x14ac:dyDescent="0.3">
      <c r="B233" s="12">
        <v>44466</v>
      </c>
      <c r="C233" s="5">
        <f>+SUMIF('Direitos Creditórios'!B:B,Resumo!B233,'Direitos Creditórios'!A:A)</f>
        <v>0</v>
      </c>
      <c r="D233" s="5">
        <f t="shared" si="5"/>
        <v>0</v>
      </c>
    </row>
    <row r="234" spans="2:4" hidden="1" x14ac:dyDescent="0.3">
      <c r="B234" s="12">
        <v>44467</v>
      </c>
      <c r="C234" s="5">
        <f>+SUMIF('Direitos Creditórios'!B:B,Resumo!B234,'Direitos Creditórios'!A:A)</f>
        <v>0</v>
      </c>
      <c r="D234" s="5">
        <f t="shared" si="5"/>
        <v>0</v>
      </c>
    </row>
    <row r="235" spans="2:4" hidden="1" x14ac:dyDescent="0.3">
      <c r="B235" s="12">
        <v>44468</v>
      </c>
      <c r="C235" s="5">
        <f>+SUMIF('Direitos Creditórios'!B:B,Resumo!B235,'Direitos Creditórios'!A:A)</f>
        <v>0</v>
      </c>
      <c r="D235" s="5">
        <f t="shared" si="5"/>
        <v>0</v>
      </c>
    </row>
    <row r="236" spans="2:4" hidden="1" x14ac:dyDescent="0.3">
      <c r="B236" s="12">
        <v>44469</v>
      </c>
      <c r="C236" s="5">
        <f>+SUMIF('Direitos Creditórios'!B:B,Resumo!B236,'Direitos Creditórios'!A:A)</f>
        <v>0</v>
      </c>
      <c r="D236" s="5">
        <f t="shared" si="5"/>
        <v>0</v>
      </c>
    </row>
    <row r="237" spans="2:4" hidden="1" x14ac:dyDescent="0.3">
      <c r="B237" s="12">
        <v>44470</v>
      </c>
      <c r="C237" s="5">
        <f>+SUMIF('Direitos Creditórios'!B:B,Resumo!B237,'Direitos Creditórios'!A:A)</f>
        <v>0</v>
      </c>
      <c r="D237" s="5">
        <f t="shared" si="5"/>
        <v>0</v>
      </c>
    </row>
    <row r="238" spans="2:4" hidden="1" x14ac:dyDescent="0.3">
      <c r="B238" s="12">
        <v>44473</v>
      </c>
      <c r="C238" s="5">
        <f>+SUMIF('Direitos Creditórios'!B:B,Resumo!B238,'Direitos Creditórios'!A:A)</f>
        <v>0</v>
      </c>
      <c r="D238" s="5">
        <f t="shared" si="5"/>
        <v>0</v>
      </c>
    </row>
    <row r="239" spans="2:4" hidden="1" x14ac:dyDescent="0.3">
      <c r="B239" s="12">
        <v>44474</v>
      </c>
      <c r="C239" s="5">
        <f>+SUMIF('Direitos Creditórios'!B:B,Resumo!B239,'Direitos Creditórios'!A:A)</f>
        <v>0</v>
      </c>
      <c r="D239" s="5">
        <f t="shared" si="5"/>
        <v>0</v>
      </c>
    </row>
    <row r="240" spans="2:4" hidden="1" x14ac:dyDescent="0.3">
      <c r="B240" s="12">
        <v>44475</v>
      </c>
      <c r="C240" s="5">
        <f>+SUMIF('Direitos Creditórios'!B:B,Resumo!B240,'Direitos Creditórios'!A:A)</f>
        <v>0</v>
      </c>
      <c r="D240" s="5">
        <f t="shared" si="5"/>
        <v>0</v>
      </c>
    </row>
    <row r="241" spans="2:4" hidden="1" x14ac:dyDescent="0.3">
      <c r="B241" s="12">
        <v>44476</v>
      </c>
      <c r="C241" s="5">
        <f>+SUMIF('Direitos Creditórios'!B:B,Resumo!B241,'Direitos Creditórios'!A:A)</f>
        <v>0</v>
      </c>
      <c r="D241" s="5">
        <f t="shared" si="5"/>
        <v>0</v>
      </c>
    </row>
    <row r="242" spans="2:4" hidden="1" x14ac:dyDescent="0.3">
      <c r="B242" s="12">
        <v>44477</v>
      </c>
      <c r="C242" s="5">
        <f>+SUMIF('Direitos Creditórios'!B:B,Resumo!B242,'Direitos Creditórios'!A:A)</f>
        <v>0</v>
      </c>
      <c r="D242" s="5">
        <f t="shared" si="5"/>
        <v>0</v>
      </c>
    </row>
    <row r="243" spans="2:4" hidden="1" x14ac:dyDescent="0.3">
      <c r="B243" s="12">
        <v>44480</v>
      </c>
      <c r="C243" s="5">
        <f>+SUMIF('Direitos Creditórios'!B:B,Resumo!B243,'Direitos Creditórios'!A:A)</f>
        <v>0</v>
      </c>
      <c r="D243" s="5">
        <f t="shared" si="5"/>
        <v>0</v>
      </c>
    </row>
    <row r="244" spans="2:4" hidden="1" x14ac:dyDescent="0.3">
      <c r="B244" s="12">
        <v>44482</v>
      </c>
      <c r="C244" s="5">
        <f>+SUMIF('Direitos Creditórios'!B:B,Resumo!B244,'Direitos Creditórios'!A:A)</f>
        <v>0</v>
      </c>
      <c r="D244" s="5">
        <f t="shared" si="5"/>
        <v>0</v>
      </c>
    </row>
    <row r="245" spans="2:4" hidden="1" x14ac:dyDescent="0.3">
      <c r="B245" s="12">
        <v>44483</v>
      </c>
      <c r="C245" s="5">
        <f>+SUMIF('Direitos Creditórios'!B:B,Resumo!B245,'Direitos Creditórios'!A:A)</f>
        <v>0</v>
      </c>
      <c r="D245" s="5">
        <f t="shared" si="5"/>
        <v>0</v>
      </c>
    </row>
    <row r="246" spans="2:4" hidden="1" x14ac:dyDescent="0.3">
      <c r="B246" s="12">
        <v>44484</v>
      </c>
      <c r="C246" s="5">
        <f>+SUMIF('Direitos Creditórios'!B:B,Resumo!B246,'Direitos Creditórios'!A:A)</f>
        <v>0</v>
      </c>
      <c r="D246" s="5">
        <f t="shared" si="5"/>
        <v>0</v>
      </c>
    </row>
    <row r="247" spans="2:4" hidden="1" x14ac:dyDescent="0.3">
      <c r="B247" s="12">
        <v>44487</v>
      </c>
      <c r="C247" s="5">
        <f>+SUMIF('Direitos Creditórios'!B:B,Resumo!B247,'Direitos Creditórios'!A:A)</f>
        <v>0</v>
      </c>
      <c r="D247" s="5">
        <f t="shared" si="5"/>
        <v>0</v>
      </c>
    </row>
    <row r="248" spans="2:4" hidden="1" x14ac:dyDescent="0.3">
      <c r="B248" s="12">
        <v>44488</v>
      </c>
      <c r="C248" s="5">
        <f>+SUMIF('Direitos Creditórios'!B:B,Resumo!B248,'Direitos Creditórios'!A:A)</f>
        <v>0</v>
      </c>
      <c r="D248" s="5">
        <f t="shared" si="5"/>
        <v>0</v>
      </c>
    </row>
    <row r="249" spans="2:4" hidden="1" x14ac:dyDescent="0.3">
      <c r="B249" s="12">
        <v>44489</v>
      </c>
      <c r="C249" s="5">
        <f>+SUMIF('Direitos Creditórios'!B:B,Resumo!B249,'Direitos Creditórios'!A:A)</f>
        <v>0</v>
      </c>
      <c r="D249" s="5">
        <f t="shared" si="5"/>
        <v>0</v>
      </c>
    </row>
    <row r="250" spans="2:4" hidden="1" x14ac:dyDescent="0.3">
      <c r="B250" s="12">
        <v>44490</v>
      </c>
      <c r="C250" s="5">
        <f>+SUMIF('Direitos Creditórios'!B:B,Resumo!B250,'Direitos Creditórios'!A:A)</f>
        <v>0</v>
      </c>
      <c r="D250" s="5">
        <f t="shared" si="5"/>
        <v>0</v>
      </c>
    </row>
    <row r="251" spans="2:4" hidden="1" x14ac:dyDescent="0.3">
      <c r="B251" s="12">
        <v>44491</v>
      </c>
      <c r="C251" s="5">
        <f>+SUMIF('Direitos Creditórios'!B:B,Resumo!B251,'Direitos Creditórios'!A:A)</f>
        <v>0</v>
      </c>
      <c r="D251" s="5">
        <f t="shared" si="5"/>
        <v>0</v>
      </c>
    </row>
    <row r="252" spans="2:4" hidden="1" x14ac:dyDescent="0.3">
      <c r="B252" s="12">
        <v>44494</v>
      </c>
      <c r="C252" s="5">
        <f>+SUMIF('Direitos Creditórios'!B:B,Resumo!B252,'Direitos Creditórios'!A:A)</f>
        <v>0</v>
      </c>
      <c r="D252" s="5">
        <f t="shared" si="5"/>
        <v>0</v>
      </c>
    </row>
    <row r="253" spans="2:4" hidden="1" x14ac:dyDescent="0.3">
      <c r="B253" s="12">
        <v>44495</v>
      </c>
      <c r="C253" s="5">
        <f>+SUMIF('Direitos Creditórios'!B:B,Resumo!B253,'Direitos Creditórios'!A:A)</f>
        <v>0</v>
      </c>
      <c r="D253" s="5">
        <f t="shared" si="5"/>
        <v>0</v>
      </c>
    </row>
    <row r="254" spans="2:4" hidden="1" x14ac:dyDescent="0.3">
      <c r="B254" s="12">
        <v>44496</v>
      </c>
      <c r="C254" s="5">
        <f>+SUMIF('Direitos Creditórios'!B:B,Resumo!B254,'Direitos Creditórios'!A:A)</f>
        <v>0</v>
      </c>
      <c r="D254" s="5">
        <f t="shared" si="5"/>
        <v>0</v>
      </c>
    </row>
    <row r="255" spans="2:4" hidden="1" x14ac:dyDescent="0.3">
      <c r="B255" s="12">
        <v>44497</v>
      </c>
      <c r="C255" s="5">
        <f>+SUMIF('Direitos Creditórios'!B:B,Resumo!B255,'Direitos Creditórios'!A:A)</f>
        <v>0</v>
      </c>
      <c r="D255" s="5">
        <f t="shared" si="5"/>
        <v>0</v>
      </c>
    </row>
    <row r="256" spans="2:4" hidden="1" x14ac:dyDescent="0.3">
      <c r="B256" s="12">
        <v>44498</v>
      </c>
      <c r="C256" s="5">
        <f>+SUMIF('Direitos Creditórios'!B:B,Resumo!B256,'Direitos Creditórios'!A:A)</f>
        <v>0</v>
      </c>
      <c r="D256" s="5">
        <f t="shared" si="5"/>
        <v>0</v>
      </c>
    </row>
    <row r="257" spans="2:4" hidden="1" x14ac:dyDescent="0.3">
      <c r="B257" s="12">
        <v>44501</v>
      </c>
      <c r="C257" s="5">
        <f>+SUMIF('Direitos Creditórios'!B:B,Resumo!B257,'Direitos Creditórios'!A:A)</f>
        <v>0</v>
      </c>
      <c r="D257" s="5">
        <f t="shared" si="5"/>
        <v>0</v>
      </c>
    </row>
    <row r="258" spans="2:4" hidden="1" x14ac:dyDescent="0.3">
      <c r="B258" s="12">
        <v>44503</v>
      </c>
      <c r="C258" s="5">
        <f>+SUMIF('Direitos Creditórios'!B:B,Resumo!B258,'Direitos Creditórios'!A:A)</f>
        <v>0</v>
      </c>
      <c r="D258" s="5">
        <f t="shared" si="5"/>
        <v>0</v>
      </c>
    </row>
    <row r="259" spans="2:4" hidden="1" x14ac:dyDescent="0.3">
      <c r="B259" s="12">
        <v>44504</v>
      </c>
      <c r="C259" s="5">
        <f>+SUMIF('Direitos Creditórios'!B:B,Resumo!B259,'Direitos Creditórios'!A:A)</f>
        <v>0</v>
      </c>
      <c r="D259" s="5">
        <f t="shared" si="5"/>
        <v>0</v>
      </c>
    </row>
    <row r="260" spans="2:4" hidden="1" x14ac:dyDescent="0.3">
      <c r="B260" s="12">
        <v>44505</v>
      </c>
      <c r="C260" s="5">
        <f>+SUMIF('Direitos Creditórios'!B:B,Resumo!B260,'Direitos Creditórios'!A:A)</f>
        <v>0</v>
      </c>
      <c r="D260" s="5">
        <f t="shared" si="5"/>
        <v>0</v>
      </c>
    </row>
    <row r="261" spans="2:4" hidden="1" x14ac:dyDescent="0.3">
      <c r="B261" s="12">
        <v>44508</v>
      </c>
      <c r="C261" s="5">
        <f>+SUMIF('Direitos Creditórios'!B:B,Resumo!B261,'Direitos Creditórios'!A:A)</f>
        <v>0</v>
      </c>
      <c r="D261" s="5">
        <f t="shared" si="5"/>
        <v>0</v>
      </c>
    </row>
    <row r="262" spans="2:4" hidden="1" x14ac:dyDescent="0.3">
      <c r="B262" s="12">
        <v>44509</v>
      </c>
      <c r="C262" s="5">
        <f>+SUMIF('Direitos Creditórios'!B:B,Resumo!B262,'Direitos Creditórios'!A:A)</f>
        <v>0</v>
      </c>
      <c r="D262" s="5">
        <f t="shared" si="5"/>
        <v>0</v>
      </c>
    </row>
    <row r="263" spans="2:4" hidden="1" x14ac:dyDescent="0.3">
      <c r="B263" s="12">
        <v>44510</v>
      </c>
      <c r="C263" s="5">
        <f>+SUMIF('Direitos Creditórios'!B:B,Resumo!B263,'Direitos Creditórios'!A:A)</f>
        <v>0</v>
      </c>
      <c r="D263" s="5">
        <f t="shared" si="5"/>
        <v>0</v>
      </c>
    </row>
    <row r="264" spans="2:4" hidden="1" x14ac:dyDescent="0.3">
      <c r="B264" s="12">
        <v>44511</v>
      </c>
      <c r="C264" s="5">
        <f>+SUMIF('Direitos Creditórios'!B:B,Resumo!B264,'Direitos Creditórios'!A:A)</f>
        <v>0</v>
      </c>
      <c r="D264" s="5">
        <f t="shared" si="5"/>
        <v>0</v>
      </c>
    </row>
    <row r="265" spans="2:4" hidden="1" x14ac:dyDescent="0.3">
      <c r="B265" s="12">
        <v>44512</v>
      </c>
      <c r="C265" s="5">
        <f>+SUMIF('Direitos Creditórios'!B:B,Resumo!B265,'Direitos Creditórios'!A:A)</f>
        <v>0</v>
      </c>
      <c r="D265" s="5">
        <f t="shared" si="5"/>
        <v>0</v>
      </c>
    </row>
    <row r="266" spans="2:4" hidden="1" x14ac:dyDescent="0.3">
      <c r="B266" s="12">
        <v>44516</v>
      </c>
      <c r="C266" s="5">
        <f>+SUMIF('Direitos Creditórios'!B:B,Resumo!B266,'Direitos Creditórios'!A:A)</f>
        <v>0</v>
      </c>
      <c r="D266" s="5">
        <f t="shared" si="5"/>
        <v>0</v>
      </c>
    </row>
    <row r="267" spans="2:4" hidden="1" x14ac:dyDescent="0.3">
      <c r="B267" s="12">
        <v>44517</v>
      </c>
      <c r="C267" s="5">
        <f>+SUMIF('Direitos Creditórios'!B:B,Resumo!B267,'Direitos Creditórios'!A:A)</f>
        <v>0</v>
      </c>
      <c r="D267" s="5">
        <f t="shared" si="5"/>
        <v>0</v>
      </c>
    </row>
    <row r="268" spans="2:4" hidden="1" x14ac:dyDescent="0.3">
      <c r="B268" s="12">
        <v>44518</v>
      </c>
      <c r="C268" s="5">
        <f>+SUMIF('Direitos Creditórios'!B:B,Resumo!B268,'Direitos Creditórios'!A:A)</f>
        <v>0</v>
      </c>
      <c r="D268" s="5">
        <f t="shared" si="5"/>
        <v>0</v>
      </c>
    </row>
    <row r="269" spans="2:4" hidden="1" x14ac:dyDescent="0.3">
      <c r="B269" s="12">
        <v>44519</v>
      </c>
      <c r="C269" s="5">
        <f>+SUMIF('Direitos Creditórios'!B:B,Resumo!B269,'Direitos Creditórios'!A:A)</f>
        <v>0</v>
      </c>
      <c r="D269" s="5">
        <f t="shared" si="5"/>
        <v>0</v>
      </c>
    </row>
    <row r="270" spans="2:4" hidden="1" x14ac:dyDescent="0.3">
      <c r="B270" s="12">
        <v>44522</v>
      </c>
      <c r="C270" s="5">
        <f>+SUMIF('Direitos Creditórios'!B:B,Resumo!B270,'Direitos Creditórios'!A:A)</f>
        <v>0</v>
      </c>
      <c r="D270" s="5">
        <f t="shared" si="5"/>
        <v>0</v>
      </c>
    </row>
    <row r="271" spans="2:4" hidden="1" x14ac:dyDescent="0.3">
      <c r="B271" s="12">
        <v>44523</v>
      </c>
      <c r="C271" s="5">
        <f>+SUMIF('Direitos Creditórios'!B:B,Resumo!B271,'Direitos Creditórios'!A:A)</f>
        <v>0</v>
      </c>
      <c r="D271" s="5">
        <f t="shared" si="5"/>
        <v>0</v>
      </c>
    </row>
    <row r="272" spans="2:4" hidden="1" x14ac:dyDescent="0.3">
      <c r="B272" s="12">
        <v>44524</v>
      </c>
      <c r="C272" s="5">
        <f>+SUMIF('Direitos Creditórios'!B:B,Resumo!B272,'Direitos Creditórios'!A:A)</f>
        <v>0</v>
      </c>
      <c r="D272" s="5">
        <f t="shared" si="5"/>
        <v>0</v>
      </c>
    </row>
    <row r="273" spans="2:4" hidden="1" x14ac:dyDescent="0.3">
      <c r="B273" s="12">
        <v>44525</v>
      </c>
      <c r="C273" s="5">
        <f>+SUMIF('Direitos Creditórios'!B:B,Resumo!B273,'Direitos Creditórios'!A:A)</f>
        <v>0</v>
      </c>
      <c r="D273" s="5">
        <f t="shared" si="5"/>
        <v>0</v>
      </c>
    </row>
    <row r="274" spans="2:4" hidden="1" x14ac:dyDescent="0.3">
      <c r="B274" s="12">
        <v>44526</v>
      </c>
      <c r="C274" s="5">
        <f>+SUMIF('Direitos Creditórios'!B:B,Resumo!B274,'Direitos Creditórios'!A:A)</f>
        <v>0</v>
      </c>
      <c r="D274" s="5">
        <f t="shared" si="5"/>
        <v>0</v>
      </c>
    </row>
    <row r="275" spans="2:4" hidden="1" x14ac:dyDescent="0.3">
      <c r="B275" s="12">
        <v>44529</v>
      </c>
      <c r="C275" s="5">
        <f>+SUMIF('Direitos Creditórios'!B:B,Resumo!B275,'Direitos Creditórios'!A:A)</f>
        <v>0</v>
      </c>
      <c r="D275" s="5">
        <f t="shared" si="5"/>
        <v>0</v>
      </c>
    </row>
    <row r="276" spans="2:4" hidden="1" x14ac:dyDescent="0.3">
      <c r="B276" s="12">
        <v>44530</v>
      </c>
      <c r="C276" s="5">
        <f>+SUMIF('Direitos Creditórios'!B:B,Resumo!B276,'Direitos Creditórios'!A:A)</f>
        <v>0</v>
      </c>
      <c r="D276" s="5">
        <f t="shared" si="5"/>
        <v>0</v>
      </c>
    </row>
    <row r="277" spans="2:4" hidden="1" x14ac:dyDescent="0.3">
      <c r="B277" s="12">
        <v>44531</v>
      </c>
      <c r="C277" s="5">
        <f>+SUMIF('Direitos Creditórios'!B:B,Resumo!B277,'Direitos Creditórios'!A:A)</f>
        <v>0</v>
      </c>
      <c r="D277" s="5">
        <f t="shared" si="5"/>
        <v>0</v>
      </c>
    </row>
    <row r="278" spans="2:4" hidden="1" x14ac:dyDescent="0.3">
      <c r="B278" s="12">
        <v>44532</v>
      </c>
      <c r="C278" s="5">
        <f>+SUMIF('Direitos Creditórios'!B:B,Resumo!B278,'Direitos Creditórios'!A:A)</f>
        <v>0</v>
      </c>
      <c r="D278" s="5">
        <f t="shared" si="5"/>
        <v>0</v>
      </c>
    </row>
    <row r="279" spans="2:4" hidden="1" x14ac:dyDescent="0.3">
      <c r="B279" s="12">
        <v>44533</v>
      </c>
      <c r="C279" s="5">
        <f>+SUMIF('Direitos Creditórios'!B:B,Resumo!B279,'Direitos Creditórios'!A:A)</f>
        <v>0</v>
      </c>
      <c r="D279" s="5">
        <f t="shared" si="5"/>
        <v>0</v>
      </c>
    </row>
    <row r="280" spans="2:4" hidden="1" x14ac:dyDescent="0.3">
      <c r="B280" s="12">
        <v>44536</v>
      </c>
      <c r="C280" s="5">
        <f>+SUMIF('Direitos Creditórios'!B:B,Resumo!B280,'Direitos Creditórios'!A:A)</f>
        <v>0</v>
      </c>
      <c r="D280" s="5">
        <f t="shared" ref="D280:D343" si="6">+C280*6%</f>
        <v>0</v>
      </c>
    </row>
    <row r="281" spans="2:4" hidden="1" x14ac:dyDescent="0.3">
      <c r="B281" s="12">
        <v>44537</v>
      </c>
      <c r="C281" s="5">
        <f>+SUMIF('Direitos Creditórios'!B:B,Resumo!B281,'Direitos Creditórios'!A:A)</f>
        <v>0</v>
      </c>
      <c r="D281" s="5">
        <f t="shared" si="6"/>
        <v>0</v>
      </c>
    </row>
    <row r="282" spans="2:4" hidden="1" x14ac:dyDescent="0.3">
      <c r="B282" s="12">
        <v>44538</v>
      </c>
      <c r="C282" s="5">
        <f>+SUMIF('Direitos Creditórios'!B:B,Resumo!B282,'Direitos Creditórios'!A:A)</f>
        <v>0</v>
      </c>
      <c r="D282" s="5">
        <f t="shared" si="6"/>
        <v>0</v>
      </c>
    </row>
    <row r="283" spans="2:4" hidden="1" x14ac:dyDescent="0.3">
      <c r="B283" s="12">
        <v>44539</v>
      </c>
      <c r="C283" s="5">
        <f>+SUMIF('Direitos Creditórios'!B:B,Resumo!B283,'Direitos Creditórios'!A:A)</f>
        <v>0</v>
      </c>
      <c r="D283" s="5">
        <f t="shared" si="6"/>
        <v>0</v>
      </c>
    </row>
    <row r="284" spans="2:4" hidden="1" x14ac:dyDescent="0.3">
      <c r="B284" s="12">
        <v>44540</v>
      </c>
      <c r="C284" s="5">
        <f>+SUMIF('Direitos Creditórios'!B:B,Resumo!B284,'Direitos Creditórios'!A:A)</f>
        <v>0</v>
      </c>
      <c r="D284" s="5">
        <f t="shared" si="6"/>
        <v>0</v>
      </c>
    </row>
    <row r="285" spans="2:4" hidden="1" x14ac:dyDescent="0.3">
      <c r="B285" s="12">
        <v>44543</v>
      </c>
      <c r="C285" s="5">
        <f>+SUMIF('Direitos Creditórios'!B:B,Resumo!B285,'Direitos Creditórios'!A:A)</f>
        <v>0</v>
      </c>
      <c r="D285" s="5">
        <f t="shared" si="6"/>
        <v>0</v>
      </c>
    </row>
    <row r="286" spans="2:4" hidden="1" x14ac:dyDescent="0.3">
      <c r="B286" s="12">
        <v>44544</v>
      </c>
      <c r="C286" s="5">
        <f>+SUMIF('Direitos Creditórios'!B:B,Resumo!B286,'Direitos Creditórios'!A:A)</f>
        <v>0</v>
      </c>
      <c r="D286" s="5">
        <f t="shared" si="6"/>
        <v>0</v>
      </c>
    </row>
    <row r="287" spans="2:4" hidden="1" x14ac:dyDescent="0.3">
      <c r="B287" s="12">
        <v>44545</v>
      </c>
      <c r="C287" s="5">
        <f>+SUMIF('Direitos Creditórios'!B:B,Resumo!B287,'Direitos Creditórios'!A:A)</f>
        <v>0</v>
      </c>
      <c r="D287" s="5">
        <f t="shared" si="6"/>
        <v>0</v>
      </c>
    </row>
    <row r="288" spans="2:4" hidden="1" x14ac:dyDescent="0.3">
      <c r="B288" s="12">
        <v>44546</v>
      </c>
      <c r="C288" s="5">
        <f>+SUMIF('Direitos Creditórios'!B:B,Resumo!B288,'Direitos Creditórios'!A:A)</f>
        <v>0</v>
      </c>
      <c r="D288" s="5">
        <f t="shared" si="6"/>
        <v>0</v>
      </c>
    </row>
    <row r="289" spans="2:4" hidden="1" x14ac:dyDescent="0.3">
      <c r="B289" s="12">
        <v>44547</v>
      </c>
      <c r="C289" s="5">
        <f>+SUMIF('Direitos Creditórios'!B:B,Resumo!B289,'Direitos Creditórios'!A:A)</f>
        <v>0</v>
      </c>
      <c r="D289" s="5">
        <f t="shared" si="6"/>
        <v>0</v>
      </c>
    </row>
    <row r="290" spans="2:4" hidden="1" x14ac:dyDescent="0.3">
      <c r="B290" s="12">
        <v>44550</v>
      </c>
      <c r="C290" s="5">
        <f>+SUMIF('Direitos Creditórios'!B:B,Resumo!B290,'Direitos Creditórios'!A:A)</f>
        <v>0</v>
      </c>
      <c r="D290" s="5">
        <f t="shared" si="6"/>
        <v>0</v>
      </c>
    </row>
    <row r="291" spans="2:4" hidden="1" x14ac:dyDescent="0.3">
      <c r="B291" s="12">
        <v>44551</v>
      </c>
      <c r="C291" s="5">
        <f>+SUMIF('Direitos Creditórios'!B:B,Resumo!B291,'Direitos Creditórios'!A:A)</f>
        <v>0</v>
      </c>
      <c r="D291" s="5">
        <f t="shared" si="6"/>
        <v>0</v>
      </c>
    </row>
    <row r="292" spans="2:4" hidden="1" x14ac:dyDescent="0.3">
      <c r="B292" s="12">
        <v>44552</v>
      </c>
      <c r="C292" s="5">
        <f>+SUMIF('Direitos Creditórios'!B:B,Resumo!B292,'Direitos Creditórios'!A:A)</f>
        <v>0</v>
      </c>
      <c r="D292" s="5">
        <f t="shared" si="6"/>
        <v>0</v>
      </c>
    </row>
    <row r="293" spans="2:4" hidden="1" x14ac:dyDescent="0.3">
      <c r="B293" s="12">
        <v>44553</v>
      </c>
      <c r="C293" s="5">
        <f>+SUMIF('Direitos Creditórios'!B:B,Resumo!B293,'Direitos Creditórios'!A:A)</f>
        <v>0</v>
      </c>
      <c r="D293" s="5">
        <f t="shared" si="6"/>
        <v>0</v>
      </c>
    </row>
    <row r="294" spans="2:4" hidden="1" x14ac:dyDescent="0.3">
      <c r="B294" s="12">
        <v>44554</v>
      </c>
      <c r="C294" s="5">
        <f>+SUMIF('Direitos Creditórios'!B:B,Resumo!B294,'Direitos Creditórios'!A:A)</f>
        <v>0</v>
      </c>
      <c r="D294" s="5">
        <f t="shared" si="6"/>
        <v>0</v>
      </c>
    </row>
    <row r="295" spans="2:4" hidden="1" x14ac:dyDescent="0.3">
      <c r="B295" s="12">
        <v>44557</v>
      </c>
      <c r="C295" s="5">
        <f>+SUMIF('Direitos Creditórios'!B:B,Resumo!B295,'Direitos Creditórios'!A:A)</f>
        <v>0</v>
      </c>
      <c r="D295" s="5">
        <f t="shared" si="6"/>
        <v>0</v>
      </c>
    </row>
    <row r="296" spans="2:4" hidden="1" x14ac:dyDescent="0.3">
      <c r="B296" s="12">
        <v>44558</v>
      </c>
      <c r="C296" s="5">
        <f>+SUMIF('Direitos Creditórios'!B:B,Resumo!B296,'Direitos Creditórios'!A:A)</f>
        <v>0</v>
      </c>
      <c r="D296" s="5">
        <f t="shared" si="6"/>
        <v>0</v>
      </c>
    </row>
    <row r="297" spans="2:4" hidden="1" x14ac:dyDescent="0.3">
      <c r="B297" s="12">
        <v>44559</v>
      </c>
      <c r="C297" s="5">
        <f>+SUMIF('Direitos Creditórios'!B:B,Resumo!B297,'Direitos Creditórios'!A:A)</f>
        <v>0</v>
      </c>
      <c r="D297" s="5">
        <f t="shared" si="6"/>
        <v>0</v>
      </c>
    </row>
    <row r="298" spans="2:4" hidden="1" x14ac:dyDescent="0.3">
      <c r="B298" s="12">
        <v>44560</v>
      </c>
      <c r="C298" s="5">
        <f>+SUMIF('Direitos Creditórios'!B:B,Resumo!B298,'Direitos Creditórios'!A:A)</f>
        <v>0</v>
      </c>
      <c r="D298" s="5">
        <f t="shared" si="6"/>
        <v>0</v>
      </c>
    </row>
    <row r="299" spans="2:4" hidden="1" x14ac:dyDescent="0.3">
      <c r="B299" s="12">
        <v>44561</v>
      </c>
      <c r="C299" s="5">
        <f>+SUMIF('Direitos Creditórios'!B:B,Resumo!B299,'Direitos Creditórios'!A:A)</f>
        <v>0</v>
      </c>
      <c r="D299" s="5">
        <f t="shared" si="6"/>
        <v>0</v>
      </c>
    </row>
    <row r="300" spans="2:4" hidden="1" x14ac:dyDescent="0.3">
      <c r="B300" s="12">
        <v>44564</v>
      </c>
      <c r="C300" s="5">
        <f>+SUMIF('Direitos Creditórios'!B:B,Resumo!B300,'Direitos Creditórios'!A:A)</f>
        <v>0</v>
      </c>
      <c r="D300" s="5">
        <f t="shared" si="6"/>
        <v>0</v>
      </c>
    </row>
    <row r="301" spans="2:4" hidden="1" x14ac:dyDescent="0.3">
      <c r="B301" s="12">
        <v>44565</v>
      </c>
      <c r="C301" s="5">
        <f>+SUMIF('Direitos Creditórios'!B:B,Resumo!B301,'Direitos Creditórios'!A:A)</f>
        <v>0</v>
      </c>
      <c r="D301" s="5">
        <f t="shared" si="6"/>
        <v>0</v>
      </c>
    </row>
    <row r="302" spans="2:4" hidden="1" x14ac:dyDescent="0.3">
      <c r="B302" s="12">
        <v>44566</v>
      </c>
      <c r="C302" s="5">
        <f>+SUMIF('Direitos Creditórios'!B:B,Resumo!B302,'Direitos Creditórios'!A:A)</f>
        <v>0</v>
      </c>
      <c r="D302" s="5">
        <f t="shared" si="6"/>
        <v>0</v>
      </c>
    </row>
    <row r="303" spans="2:4" hidden="1" x14ac:dyDescent="0.3">
      <c r="B303" s="12">
        <v>44567</v>
      </c>
      <c r="C303" s="5">
        <f>+SUMIF('Direitos Creditórios'!B:B,Resumo!B303,'Direitos Creditórios'!A:A)</f>
        <v>0</v>
      </c>
      <c r="D303" s="5">
        <f t="shared" si="6"/>
        <v>0</v>
      </c>
    </row>
    <row r="304" spans="2:4" hidden="1" x14ac:dyDescent="0.3">
      <c r="B304" s="12">
        <v>44568</v>
      </c>
      <c r="C304" s="5">
        <f>+SUMIF('Direitos Creditórios'!B:B,Resumo!B304,'Direitos Creditórios'!A:A)</f>
        <v>0</v>
      </c>
      <c r="D304" s="5">
        <f t="shared" si="6"/>
        <v>0</v>
      </c>
    </row>
    <row r="305" spans="2:4" hidden="1" x14ac:dyDescent="0.3">
      <c r="B305" s="12">
        <v>44571</v>
      </c>
      <c r="C305" s="5">
        <f>+SUMIF('Direitos Creditórios'!B:B,Resumo!B305,'Direitos Creditórios'!A:A)</f>
        <v>0</v>
      </c>
      <c r="D305" s="5">
        <f t="shared" si="6"/>
        <v>0</v>
      </c>
    </row>
    <row r="306" spans="2:4" hidden="1" x14ac:dyDescent="0.3">
      <c r="B306" s="12">
        <v>44572</v>
      </c>
      <c r="C306" s="5">
        <f>+SUMIF('Direitos Creditórios'!B:B,Resumo!B306,'Direitos Creditórios'!A:A)</f>
        <v>0</v>
      </c>
      <c r="D306" s="5">
        <f t="shared" si="6"/>
        <v>0</v>
      </c>
    </row>
    <row r="307" spans="2:4" hidden="1" x14ac:dyDescent="0.3">
      <c r="B307" s="12">
        <v>44573</v>
      </c>
      <c r="C307" s="5">
        <f>+SUMIF('Direitos Creditórios'!B:B,Resumo!B307,'Direitos Creditórios'!A:A)</f>
        <v>0</v>
      </c>
      <c r="D307" s="5">
        <f t="shared" si="6"/>
        <v>0</v>
      </c>
    </row>
    <row r="308" spans="2:4" hidden="1" x14ac:dyDescent="0.3">
      <c r="B308" s="12">
        <v>44574</v>
      </c>
      <c r="C308" s="5">
        <f>+SUMIF('Direitos Creditórios'!B:B,Resumo!B308,'Direitos Creditórios'!A:A)</f>
        <v>0</v>
      </c>
      <c r="D308" s="5">
        <f t="shared" si="6"/>
        <v>0</v>
      </c>
    </row>
    <row r="309" spans="2:4" hidden="1" x14ac:dyDescent="0.3">
      <c r="B309" s="12">
        <v>44575</v>
      </c>
      <c r="C309" s="5">
        <f>+SUMIF('Direitos Creditórios'!B:B,Resumo!B309,'Direitos Creditórios'!A:A)</f>
        <v>0</v>
      </c>
      <c r="D309" s="5">
        <f t="shared" si="6"/>
        <v>0</v>
      </c>
    </row>
    <row r="310" spans="2:4" hidden="1" x14ac:dyDescent="0.3">
      <c r="B310" s="12">
        <v>44578</v>
      </c>
      <c r="C310" s="5">
        <f>+SUMIF('Direitos Creditórios'!B:B,Resumo!B310,'Direitos Creditórios'!A:A)</f>
        <v>0</v>
      </c>
      <c r="D310" s="5">
        <f t="shared" si="6"/>
        <v>0</v>
      </c>
    </row>
    <row r="311" spans="2:4" hidden="1" x14ac:dyDescent="0.3">
      <c r="B311" s="12">
        <v>44579</v>
      </c>
      <c r="C311" s="5">
        <f>+SUMIF('Direitos Creditórios'!B:B,Resumo!B311,'Direitos Creditórios'!A:A)</f>
        <v>0</v>
      </c>
      <c r="D311" s="5">
        <f t="shared" si="6"/>
        <v>0</v>
      </c>
    </row>
    <row r="312" spans="2:4" hidden="1" x14ac:dyDescent="0.3">
      <c r="B312" s="12">
        <v>44580</v>
      </c>
      <c r="C312" s="5">
        <f>+SUMIF('Direitos Creditórios'!B:B,Resumo!B312,'Direitos Creditórios'!A:A)</f>
        <v>0</v>
      </c>
      <c r="D312" s="5">
        <f t="shared" si="6"/>
        <v>0</v>
      </c>
    </row>
    <row r="313" spans="2:4" hidden="1" x14ac:dyDescent="0.3">
      <c r="B313" s="12">
        <v>44581</v>
      </c>
      <c r="C313" s="5">
        <f>+SUMIF('Direitos Creditórios'!B:B,Resumo!B313,'Direitos Creditórios'!A:A)</f>
        <v>0</v>
      </c>
      <c r="D313" s="5">
        <f t="shared" si="6"/>
        <v>0</v>
      </c>
    </row>
    <row r="314" spans="2:4" hidden="1" x14ac:dyDescent="0.3">
      <c r="B314" s="12">
        <v>44582</v>
      </c>
      <c r="C314" s="5">
        <f>+SUMIF('Direitos Creditórios'!B:B,Resumo!B314,'Direitos Creditórios'!A:A)</f>
        <v>0</v>
      </c>
      <c r="D314" s="5">
        <f t="shared" si="6"/>
        <v>0</v>
      </c>
    </row>
    <row r="315" spans="2:4" hidden="1" x14ac:dyDescent="0.3">
      <c r="B315" s="12">
        <v>44585</v>
      </c>
      <c r="C315" s="5">
        <f>+SUMIF('Direitos Creditórios'!B:B,Resumo!B315,'Direitos Creditórios'!A:A)</f>
        <v>0</v>
      </c>
      <c r="D315" s="5">
        <f t="shared" si="6"/>
        <v>0</v>
      </c>
    </row>
    <row r="316" spans="2:4" hidden="1" x14ac:dyDescent="0.3">
      <c r="B316" s="12">
        <v>44586</v>
      </c>
      <c r="C316" s="5">
        <f>+SUMIF('Direitos Creditórios'!B:B,Resumo!B316,'Direitos Creditórios'!A:A)</f>
        <v>0</v>
      </c>
      <c r="D316" s="5">
        <f t="shared" si="6"/>
        <v>0</v>
      </c>
    </row>
    <row r="317" spans="2:4" hidden="1" x14ac:dyDescent="0.3">
      <c r="B317" s="12">
        <v>44587</v>
      </c>
      <c r="C317" s="5">
        <f>+SUMIF('Direitos Creditórios'!B:B,Resumo!B317,'Direitos Creditórios'!A:A)</f>
        <v>0</v>
      </c>
      <c r="D317" s="5">
        <f t="shared" si="6"/>
        <v>0</v>
      </c>
    </row>
    <row r="318" spans="2:4" hidden="1" x14ac:dyDescent="0.3">
      <c r="B318" s="12">
        <v>44588</v>
      </c>
      <c r="C318" s="5">
        <f>+SUMIF('Direitos Creditórios'!B:B,Resumo!B318,'Direitos Creditórios'!A:A)</f>
        <v>0</v>
      </c>
      <c r="D318" s="5">
        <f t="shared" si="6"/>
        <v>0</v>
      </c>
    </row>
    <row r="319" spans="2:4" hidden="1" x14ac:dyDescent="0.3">
      <c r="B319" s="12">
        <v>44589</v>
      </c>
      <c r="C319" s="5">
        <f>+SUMIF('Direitos Creditórios'!B:B,Resumo!B319,'Direitos Creditórios'!A:A)</f>
        <v>0</v>
      </c>
      <c r="D319" s="5">
        <f t="shared" si="6"/>
        <v>0</v>
      </c>
    </row>
    <row r="320" spans="2:4" hidden="1" x14ac:dyDescent="0.3">
      <c r="B320" s="12">
        <v>44592</v>
      </c>
      <c r="C320" s="5">
        <f>+SUMIF('Direitos Creditórios'!B:B,Resumo!B320,'Direitos Creditórios'!A:A)</f>
        <v>0</v>
      </c>
      <c r="D320" s="5">
        <f t="shared" si="6"/>
        <v>0</v>
      </c>
    </row>
    <row r="321" spans="2:4" hidden="1" x14ac:dyDescent="0.3">
      <c r="B321" s="12">
        <v>44593</v>
      </c>
      <c r="C321" s="5">
        <f>+SUMIF('Direitos Creditórios'!B:B,Resumo!B321,'Direitos Creditórios'!A:A)</f>
        <v>0</v>
      </c>
      <c r="D321" s="5">
        <f t="shared" si="6"/>
        <v>0</v>
      </c>
    </row>
    <row r="322" spans="2:4" hidden="1" x14ac:dyDescent="0.3">
      <c r="B322" s="12">
        <v>44594</v>
      </c>
      <c r="C322" s="5">
        <f>+SUMIF('Direitos Creditórios'!B:B,Resumo!B322,'Direitos Creditórios'!A:A)</f>
        <v>0</v>
      </c>
      <c r="D322" s="5">
        <f t="shared" si="6"/>
        <v>0</v>
      </c>
    </row>
    <row r="323" spans="2:4" hidden="1" x14ac:dyDescent="0.3">
      <c r="B323" s="12">
        <v>44595</v>
      </c>
      <c r="C323" s="5">
        <f>+SUMIF('Direitos Creditórios'!B:B,Resumo!B323,'Direitos Creditórios'!A:A)</f>
        <v>0</v>
      </c>
      <c r="D323" s="5">
        <f t="shared" si="6"/>
        <v>0</v>
      </c>
    </row>
    <row r="324" spans="2:4" hidden="1" x14ac:dyDescent="0.3">
      <c r="B324" s="12">
        <v>44596</v>
      </c>
      <c r="C324" s="5">
        <f>+SUMIF('Direitos Creditórios'!B:B,Resumo!B324,'Direitos Creditórios'!A:A)</f>
        <v>0</v>
      </c>
      <c r="D324" s="5">
        <f t="shared" si="6"/>
        <v>0</v>
      </c>
    </row>
    <row r="325" spans="2:4" hidden="1" x14ac:dyDescent="0.3">
      <c r="B325" s="12">
        <v>44599</v>
      </c>
      <c r="C325" s="5">
        <f>+SUMIF('Direitos Creditórios'!B:B,Resumo!B325,'Direitos Creditórios'!A:A)</f>
        <v>0</v>
      </c>
      <c r="D325" s="5">
        <f t="shared" si="6"/>
        <v>0</v>
      </c>
    </row>
    <row r="326" spans="2:4" hidden="1" x14ac:dyDescent="0.3">
      <c r="B326" s="12">
        <v>44600</v>
      </c>
      <c r="C326" s="5">
        <f>+SUMIF('Direitos Creditórios'!B:B,Resumo!B326,'Direitos Creditórios'!A:A)</f>
        <v>0</v>
      </c>
      <c r="D326" s="5">
        <f t="shared" si="6"/>
        <v>0</v>
      </c>
    </row>
    <row r="327" spans="2:4" hidden="1" x14ac:dyDescent="0.3">
      <c r="B327" s="12">
        <v>44601</v>
      </c>
      <c r="C327" s="5">
        <f>+SUMIF('Direitos Creditórios'!B:B,Resumo!B327,'Direitos Creditórios'!A:A)</f>
        <v>0</v>
      </c>
      <c r="D327" s="5">
        <f t="shared" si="6"/>
        <v>0</v>
      </c>
    </row>
    <row r="328" spans="2:4" hidden="1" x14ac:dyDescent="0.3">
      <c r="B328" s="12">
        <v>44602</v>
      </c>
      <c r="C328" s="5">
        <f>+SUMIF('Direitos Creditórios'!B:B,Resumo!B328,'Direitos Creditórios'!A:A)</f>
        <v>0</v>
      </c>
      <c r="D328" s="5">
        <f t="shared" si="6"/>
        <v>0</v>
      </c>
    </row>
    <row r="329" spans="2:4" hidden="1" x14ac:dyDescent="0.3">
      <c r="B329" s="12">
        <v>44603</v>
      </c>
      <c r="C329" s="5">
        <f>+SUMIF('Direitos Creditórios'!B:B,Resumo!B329,'Direitos Creditórios'!A:A)</f>
        <v>0</v>
      </c>
      <c r="D329" s="5">
        <f t="shared" si="6"/>
        <v>0</v>
      </c>
    </row>
    <row r="330" spans="2:4" hidden="1" x14ac:dyDescent="0.3">
      <c r="B330" s="12">
        <v>44606</v>
      </c>
      <c r="C330" s="5">
        <f>+SUMIF('Direitos Creditórios'!B:B,Resumo!B330,'Direitos Creditórios'!A:A)</f>
        <v>0</v>
      </c>
      <c r="D330" s="5">
        <f t="shared" si="6"/>
        <v>0</v>
      </c>
    </row>
    <row r="331" spans="2:4" hidden="1" x14ac:dyDescent="0.3">
      <c r="B331" s="12">
        <v>44607</v>
      </c>
      <c r="C331" s="5">
        <f>+SUMIF('Direitos Creditórios'!B:B,Resumo!B331,'Direitos Creditórios'!A:A)</f>
        <v>0</v>
      </c>
      <c r="D331" s="5">
        <f t="shared" si="6"/>
        <v>0</v>
      </c>
    </row>
    <row r="332" spans="2:4" hidden="1" x14ac:dyDescent="0.3">
      <c r="B332" s="12">
        <v>44608</v>
      </c>
      <c r="C332" s="5">
        <f>+SUMIF('Direitos Creditórios'!B:B,Resumo!B332,'Direitos Creditórios'!A:A)</f>
        <v>0</v>
      </c>
      <c r="D332" s="5">
        <f t="shared" si="6"/>
        <v>0</v>
      </c>
    </row>
    <row r="333" spans="2:4" hidden="1" x14ac:dyDescent="0.3">
      <c r="B333" s="12">
        <v>44609</v>
      </c>
      <c r="C333" s="5">
        <f>+SUMIF('Direitos Creditórios'!B:B,Resumo!B333,'Direitos Creditórios'!A:A)</f>
        <v>0</v>
      </c>
      <c r="D333" s="5">
        <f t="shared" si="6"/>
        <v>0</v>
      </c>
    </row>
    <row r="334" spans="2:4" hidden="1" x14ac:dyDescent="0.3">
      <c r="B334" s="12">
        <v>44610</v>
      </c>
      <c r="C334" s="5">
        <f>+SUMIF('Direitos Creditórios'!B:B,Resumo!B334,'Direitos Creditórios'!A:A)</f>
        <v>0</v>
      </c>
      <c r="D334" s="5">
        <f t="shared" si="6"/>
        <v>0</v>
      </c>
    </row>
    <row r="335" spans="2:4" hidden="1" x14ac:dyDescent="0.3">
      <c r="B335" s="12">
        <v>44613</v>
      </c>
      <c r="C335" s="5">
        <f>+SUMIF('Direitos Creditórios'!B:B,Resumo!B335,'Direitos Creditórios'!A:A)</f>
        <v>0</v>
      </c>
      <c r="D335" s="5">
        <f t="shared" si="6"/>
        <v>0</v>
      </c>
    </row>
    <row r="336" spans="2:4" hidden="1" x14ac:dyDescent="0.3">
      <c r="B336" s="12">
        <v>44614</v>
      </c>
      <c r="C336" s="5">
        <f>+SUMIF('Direitos Creditórios'!B:B,Resumo!B336,'Direitos Creditórios'!A:A)</f>
        <v>0</v>
      </c>
      <c r="D336" s="5">
        <f t="shared" si="6"/>
        <v>0</v>
      </c>
    </row>
    <row r="337" spans="2:4" hidden="1" x14ac:dyDescent="0.3">
      <c r="B337" s="12">
        <v>44615</v>
      </c>
      <c r="C337" s="5">
        <f>+SUMIF('Direitos Creditórios'!B:B,Resumo!B337,'Direitos Creditórios'!A:A)</f>
        <v>0</v>
      </c>
      <c r="D337" s="5">
        <f t="shared" si="6"/>
        <v>0</v>
      </c>
    </row>
    <row r="338" spans="2:4" hidden="1" x14ac:dyDescent="0.3">
      <c r="B338" s="12">
        <v>44616</v>
      </c>
      <c r="C338" s="5">
        <f>+SUMIF('Direitos Creditórios'!B:B,Resumo!B338,'Direitos Creditórios'!A:A)</f>
        <v>0</v>
      </c>
      <c r="D338" s="5">
        <f t="shared" si="6"/>
        <v>0</v>
      </c>
    </row>
    <row r="339" spans="2:4" hidden="1" x14ac:dyDescent="0.3">
      <c r="B339" s="12">
        <v>44617</v>
      </c>
      <c r="C339" s="5">
        <f>+SUMIF('Direitos Creditórios'!B:B,Resumo!B339,'Direitos Creditórios'!A:A)</f>
        <v>0</v>
      </c>
      <c r="D339" s="5">
        <f t="shared" si="6"/>
        <v>0</v>
      </c>
    </row>
    <row r="340" spans="2:4" hidden="1" x14ac:dyDescent="0.3">
      <c r="B340" s="12">
        <v>44622</v>
      </c>
      <c r="C340" s="5">
        <f>+SUMIF('Direitos Creditórios'!B:B,Resumo!B340,'Direitos Creditórios'!A:A)</f>
        <v>0</v>
      </c>
      <c r="D340" s="5">
        <f t="shared" si="6"/>
        <v>0</v>
      </c>
    </row>
    <row r="341" spans="2:4" hidden="1" x14ac:dyDescent="0.3">
      <c r="B341" s="12">
        <v>44623</v>
      </c>
      <c r="C341" s="5">
        <f>+SUMIF('Direitos Creditórios'!B:B,Resumo!B341,'Direitos Creditórios'!A:A)</f>
        <v>0</v>
      </c>
      <c r="D341" s="5">
        <f t="shared" si="6"/>
        <v>0</v>
      </c>
    </row>
    <row r="342" spans="2:4" hidden="1" x14ac:dyDescent="0.3">
      <c r="B342" s="12">
        <v>44624</v>
      </c>
      <c r="C342" s="5">
        <f>+SUMIF('Direitos Creditórios'!B:B,Resumo!B342,'Direitos Creditórios'!A:A)</f>
        <v>0</v>
      </c>
      <c r="D342" s="5">
        <f t="shared" si="6"/>
        <v>0</v>
      </c>
    </row>
    <row r="343" spans="2:4" hidden="1" x14ac:dyDescent="0.3">
      <c r="B343" s="12">
        <v>44627</v>
      </c>
      <c r="C343" s="5">
        <f>+SUMIF('Direitos Creditórios'!B:B,Resumo!B343,'Direitos Creditórios'!A:A)</f>
        <v>0</v>
      </c>
      <c r="D343" s="5">
        <f t="shared" si="6"/>
        <v>0</v>
      </c>
    </row>
    <row r="344" spans="2:4" hidden="1" x14ac:dyDescent="0.3">
      <c r="B344" s="12">
        <v>44628</v>
      </c>
      <c r="C344" s="5">
        <f>+SUMIF('Direitos Creditórios'!B:B,Resumo!B344,'Direitos Creditórios'!A:A)</f>
        <v>0</v>
      </c>
      <c r="D344" s="5">
        <f t="shared" ref="D344:D407" si="7">+C344*6%</f>
        <v>0</v>
      </c>
    </row>
    <row r="345" spans="2:4" hidden="1" x14ac:dyDescent="0.3">
      <c r="B345" s="12">
        <v>44629</v>
      </c>
      <c r="C345" s="5">
        <f>+SUMIF('Direitos Creditórios'!B:B,Resumo!B345,'Direitos Creditórios'!A:A)</f>
        <v>0</v>
      </c>
      <c r="D345" s="5">
        <f t="shared" si="7"/>
        <v>0</v>
      </c>
    </row>
    <row r="346" spans="2:4" hidden="1" x14ac:dyDescent="0.3">
      <c r="B346" s="12">
        <v>44630</v>
      </c>
      <c r="C346" s="5">
        <f>+SUMIF('Direitos Creditórios'!B:B,Resumo!B346,'Direitos Creditórios'!A:A)</f>
        <v>0</v>
      </c>
      <c r="D346" s="5">
        <f t="shared" si="7"/>
        <v>0</v>
      </c>
    </row>
    <row r="347" spans="2:4" hidden="1" x14ac:dyDescent="0.3">
      <c r="B347" s="12">
        <v>44631</v>
      </c>
      <c r="C347" s="5">
        <f>+SUMIF('Direitos Creditórios'!B:B,Resumo!B347,'Direitos Creditórios'!A:A)</f>
        <v>0</v>
      </c>
      <c r="D347" s="5">
        <f t="shared" si="7"/>
        <v>0</v>
      </c>
    </row>
    <row r="348" spans="2:4" hidden="1" x14ac:dyDescent="0.3">
      <c r="B348" s="12">
        <v>44634</v>
      </c>
      <c r="C348" s="5">
        <f>+SUMIF('Direitos Creditórios'!B:B,Resumo!B348,'Direitos Creditórios'!A:A)</f>
        <v>0</v>
      </c>
      <c r="D348" s="5">
        <f t="shared" si="7"/>
        <v>0</v>
      </c>
    </row>
    <row r="349" spans="2:4" hidden="1" x14ac:dyDescent="0.3">
      <c r="B349" s="12">
        <v>44635</v>
      </c>
      <c r="C349" s="5">
        <f>+SUMIF('Direitos Creditórios'!B:B,Resumo!B349,'Direitos Creditórios'!A:A)</f>
        <v>0</v>
      </c>
      <c r="D349" s="5">
        <f t="shared" si="7"/>
        <v>0</v>
      </c>
    </row>
    <row r="350" spans="2:4" hidden="1" x14ac:dyDescent="0.3">
      <c r="B350" s="12">
        <v>44636</v>
      </c>
      <c r="C350" s="5">
        <f>+SUMIF('Direitos Creditórios'!B:B,Resumo!B350,'Direitos Creditórios'!A:A)</f>
        <v>0</v>
      </c>
      <c r="D350" s="5">
        <f t="shared" si="7"/>
        <v>0</v>
      </c>
    </row>
    <row r="351" spans="2:4" hidden="1" x14ac:dyDescent="0.3">
      <c r="B351" s="12">
        <v>44637</v>
      </c>
      <c r="C351" s="5">
        <f>+SUMIF('Direitos Creditórios'!B:B,Resumo!B351,'Direitos Creditórios'!A:A)</f>
        <v>0</v>
      </c>
      <c r="D351" s="5">
        <f t="shared" si="7"/>
        <v>0</v>
      </c>
    </row>
    <row r="352" spans="2:4" hidden="1" x14ac:dyDescent="0.3">
      <c r="B352" s="12">
        <v>44638</v>
      </c>
      <c r="C352" s="5">
        <f>+SUMIF('Direitos Creditórios'!B:B,Resumo!B352,'Direitos Creditórios'!A:A)</f>
        <v>0</v>
      </c>
      <c r="D352" s="5">
        <f t="shared" si="7"/>
        <v>0</v>
      </c>
    </row>
    <row r="353" spans="2:4" hidden="1" x14ac:dyDescent="0.3">
      <c r="B353" s="12">
        <v>44641</v>
      </c>
      <c r="C353" s="5">
        <f>+SUMIF('Direitos Creditórios'!B:B,Resumo!B353,'Direitos Creditórios'!A:A)</f>
        <v>0</v>
      </c>
      <c r="D353" s="5">
        <f t="shared" si="7"/>
        <v>0</v>
      </c>
    </row>
    <row r="354" spans="2:4" hidden="1" x14ac:dyDescent="0.3">
      <c r="B354" s="12">
        <v>44642</v>
      </c>
      <c r="C354" s="5">
        <f>+SUMIF('Direitos Creditórios'!B:B,Resumo!B354,'Direitos Creditórios'!A:A)</f>
        <v>0</v>
      </c>
      <c r="D354" s="5">
        <f t="shared" si="7"/>
        <v>0</v>
      </c>
    </row>
    <row r="355" spans="2:4" hidden="1" x14ac:dyDescent="0.3">
      <c r="B355" s="12">
        <v>44643</v>
      </c>
      <c r="C355" s="5">
        <f>+SUMIF('Direitos Creditórios'!B:B,Resumo!B355,'Direitos Creditórios'!A:A)</f>
        <v>0</v>
      </c>
      <c r="D355" s="5">
        <f t="shared" si="7"/>
        <v>0</v>
      </c>
    </row>
    <row r="356" spans="2:4" hidden="1" x14ac:dyDescent="0.3">
      <c r="B356" s="12">
        <v>44644</v>
      </c>
      <c r="C356" s="5">
        <f>+SUMIF('Direitos Creditórios'!B:B,Resumo!B356,'Direitos Creditórios'!A:A)</f>
        <v>0</v>
      </c>
      <c r="D356" s="5">
        <f t="shared" si="7"/>
        <v>0</v>
      </c>
    </row>
    <row r="357" spans="2:4" hidden="1" x14ac:dyDescent="0.3">
      <c r="B357" s="12">
        <v>44645</v>
      </c>
      <c r="C357" s="5">
        <f>+SUMIF('Direitos Creditórios'!B:B,Resumo!B357,'Direitos Creditórios'!A:A)</f>
        <v>0</v>
      </c>
      <c r="D357" s="5">
        <f t="shared" si="7"/>
        <v>0</v>
      </c>
    </row>
    <row r="358" spans="2:4" hidden="1" x14ac:dyDescent="0.3">
      <c r="B358" s="12">
        <v>44648</v>
      </c>
      <c r="C358" s="5">
        <f>+SUMIF('Direitos Creditórios'!B:B,Resumo!B358,'Direitos Creditórios'!A:A)</f>
        <v>0</v>
      </c>
      <c r="D358" s="5">
        <f t="shared" si="7"/>
        <v>0</v>
      </c>
    </row>
    <row r="359" spans="2:4" hidden="1" x14ac:dyDescent="0.3">
      <c r="B359" s="12">
        <v>44649</v>
      </c>
      <c r="C359" s="5">
        <f>+SUMIF('Direitos Creditórios'!B:B,Resumo!B359,'Direitos Creditórios'!A:A)</f>
        <v>0</v>
      </c>
      <c r="D359" s="5">
        <f t="shared" si="7"/>
        <v>0</v>
      </c>
    </row>
    <row r="360" spans="2:4" hidden="1" x14ac:dyDescent="0.3">
      <c r="B360" s="12">
        <v>44650</v>
      </c>
      <c r="C360" s="5">
        <f>+SUMIF('Direitos Creditórios'!B:B,Resumo!B360,'Direitos Creditórios'!A:A)</f>
        <v>0</v>
      </c>
      <c r="D360" s="5">
        <f t="shared" si="7"/>
        <v>0</v>
      </c>
    </row>
    <row r="361" spans="2:4" hidden="1" x14ac:dyDescent="0.3">
      <c r="B361" s="12">
        <v>44651</v>
      </c>
      <c r="C361" s="5">
        <f>+SUMIF('Direitos Creditórios'!B:B,Resumo!B361,'Direitos Creditórios'!A:A)</f>
        <v>0</v>
      </c>
      <c r="D361" s="5">
        <f t="shared" si="7"/>
        <v>0</v>
      </c>
    </row>
    <row r="362" spans="2:4" hidden="1" x14ac:dyDescent="0.3">
      <c r="B362" s="12">
        <v>44652</v>
      </c>
      <c r="C362" s="5">
        <f>+SUMIF('Direitos Creditórios'!B:B,Resumo!B362,'Direitos Creditórios'!A:A)</f>
        <v>0</v>
      </c>
      <c r="D362" s="5">
        <f t="shared" si="7"/>
        <v>0</v>
      </c>
    </row>
    <row r="363" spans="2:4" hidden="1" x14ac:dyDescent="0.3">
      <c r="B363" s="12">
        <v>44655</v>
      </c>
      <c r="C363" s="5">
        <f>+SUMIF('Direitos Creditórios'!B:B,Resumo!B363,'Direitos Creditórios'!A:A)</f>
        <v>0</v>
      </c>
      <c r="D363" s="5">
        <f t="shared" si="7"/>
        <v>0</v>
      </c>
    </row>
    <row r="364" spans="2:4" hidden="1" x14ac:dyDescent="0.3">
      <c r="B364" s="12">
        <v>44656</v>
      </c>
      <c r="C364" s="5">
        <f>+SUMIF('Direitos Creditórios'!B:B,Resumo!B364,'Direitos Creditórios'!A:A)</f>
        <v>0</v>
      </c>
      <c r="D364" s="5">
        <f t="shared" si="7"/>
        <v>0</v>
      </c>
    </row>
    <row r="365" spans="2:4" hidden="1" x14ac:dyDescent="0.3">
      <c r="B365" s="12">
        <v>44657</v>
      </c>
      <c r="C365" s="5">
        <f>+SUMIF('Direitos Creditórios'!B:B,Resumo!B365,'Direitos Creditórios'!A:A)</f>
        <v>0</v>
      </c>
      <c r="D365" s="5">
        <f t="shared" si="7"/>
        <v>0</v>
      </c>
    </row>
    <row r="366" spans="2:4" hidden="1" x14ac:dyDescent="0.3">
      <c r="B366" s="12">
        <v>44658</v>
      </c>
      <c r="C366" s="5">
        <f>+SUMIF('Direitos Creditórios'!B:B,Resumo!B366,'Direitos Creditórios'!A:A)</f>
        <v>0</v>
      </c>
      <c r="D366" s="5">
        <f t="shared" si="7"/>
        <v>0</v>
      </c>
    </row>
    <row r="367" spans="2:4" hidden="1" x14ac:dyDescent="0.3">
      <c r="B367" s="12">
        <v>44659</v>
      </c>
      <c r="C367" s="5">
        <f>+SUMIF('Direitos Creditórios'!B:B,Resumo!B367,'Direitos Creditórios'!A:A)</f>
        <v>0</v>
      </c>
      <c r="D367" s="5">
        <f t="shared" si="7"/>
        <v>0</v>
      </c>
    </row>
    <row r="368" spans="2:4" hidden="1" x14ac:dyDescent="0.3">
      <c r="B368" s="12">
        <v>44662</v>
      </c>
      <c r="C368" s="5">
        <f>+SUMIF('Direitos Creditórios'!B:B,Resumo!B368,'Direitos Creditórios'!A:A)</f>
        <v>0</v>
      </c>
      <c r="D368" s="5">
        <f t="shared" si="7"/>
        <v>0</v>
      </c>
    </row>
    <row r="369" spans="2:4" hidden="1" x14ac:dyDescent="0.3">
      <c r="B369" s="12">
        <v>44663</v>
      </c>
      <c r="C369" s="5">
        <f>+SUMIF('Direitos Creditórios'!B:B,Resumo!B369,'Direitos Creditórios'!A:A)</f>
        <v>0</v>
      </c>
      <c r="D369" s="5">
        <f t="shared" si="7"/>
        <v>0</v>
      </c>
    </row>
    <row r="370" spans="2:4" hidden="1" x14ac:dyDescent="0.3">
      <c r="B370" s="12">
        <v>44664</v>
      </c>
      <c r="C370" s="5">
        <f>+SUMIF('Direitos Creditórios'!B:B,Resumo!B370,'Direitos Creditórios'!A:A)</f>
        <v>0</v>
      </c>
      <c r="D370" s="5">
        <f t="shared" si="7"/>
        <v>0</v>
      </c>
    </row>
    <row r="371" spans="2:4" hidden="1" x14ac:dyDescent="0.3">
      <c r="B371" s="12">
        <v>44665</v>
      </c>
      <c r="C371" s="5">
        <f>+SUMIF('Direitos Creditórios'!B:B,Resumo!B371,'Direitos Creditórios'!A:A)</f>
        <v>0</v>
      </c>
      <c r="D371" s="5">
        <f t="shared" si="7"/>
        <v>0</v>
      </c>
    </row>
    <row r="372" spans="2:4" hidden="1" x14ac:dyDescent="0.3">
      <c r="B372" s="12">
        <v>44669</v>
      </c>
      <c r="C372" s="5">
        <f>+SUMIF('Direitos Creditórios'!B:B,Resumo!B372,'Direitos Creditórios'!A:A)</f>
        <v>0</v>
      </c>
      <c r="D372" s="5">
        <f t="shared" si="7"/>
        <v>0</v>
      </c>
    </row>
    <row r="373" spans="2:4" hidden="1" x14ac:dyDescent="0.3">
      <c r="B373" s="12">
        <v>44670</v>
      </c>
      <c r="C373" s="5">
        <f>+SUMIF('Direitos Creditórios'!B:B,Resumo!B373,'Direitos Creditórios'!A:A)</f>
        <v>0</v>
      </c>
      <c r="D373" s="5">
        <f t="shared" si="7"/>
        <v>0</v>
      </c>
    </row>
    <row r="374" spans="2:4" hidden="1" x14ac:dyDescent="0.3">
      <c r="B374" s="12">
        <v>44671</v>
      </c>
      <c r="C374" s="5">
        <f>+SUMIF('Direitos Creditórios'!B:B,Resumo!B374,'Direitos Creditórios'!A:A)</f>
        <v>0</v>
      </c>
      <c r="D374" s="5">
        <f t="shared" si="7"/>
        <v>0</v>
      </c>
    </row>
    <row r="375" spans="2:4" hidden="1" x14ac:dyDescent="0.3">
      <c r="B375" s="12">
        <v>44673</v>
      </c>
      <c r="C375" s="5">
        <f>+SUMIF('Direitos Creditórios'!B:B,Resumo!B375,'Direitos Creditórios'!A:A)</f>
        <v>0</v>
      </c>
      <c r="D375" s="5">
        <f t="shared" si="7"/>
        <v>0</v>
      </c>
    </row>
    <row r="376" spans="2:4" hidden="1" x14ac:dyDescent="0.3">
      <c r="B376" s="12">
        <v>44676</v>
      </c>
      <c r="C376" s="5">
        <f>+SUMIF('Direitos Creditórios'!B:B,Resumo!B376,'Direitos Creditórios'!A:A)</f>
        <v>0</v>
      </c>
      <c r="D376" s="5">
        <f t="shared" si="7"/>
        <v>0</v>
      </c>
    </row>
    <row r="377" spans="2:4" hidden="1" x14ac:dyDescent="0.3">
      <c r="B377" s="12">
        <v>44677</v>
      </c>
      <c r="C377" s="5">
        <f>+SUMIF('Direitos Creditórios'!B:B,Resumo!B377,'Direitos Creditórios'!A:A)</f>
        <v>0</v>
      </c>
      <c r="D377" s="5">
        <f t="shared" si="7"/>
        <v>0</v>
      </c>
    </row>
    <row r="378" spans="2:4" hidden="1" x14ac:dyDescent="0.3">
      <c r="B378" s="12">
        <v>44678</v>
      </c>
      <c r="C378" s="5">
        <f>+SUMIF('Direitos Creditórios'!B:B,Resumo!B378,'Direitos Creditórios'!A:A)</f>
        <v>0</v>
      </c>
      <c r="D378" s="5">
        <f t="shared" si="7"/>
        <v>0</v>
      </c>
    </row>
    <row r="379" spans="2:4" hidden="1" x14ac:dyDescent="0.3">
      <c r="B379" s="12">
        <v>44679</v>
      </c>
      <c r="C379" s="5">
        <f>+SUMIF('Direitos Creditórios'!B:B,Resumo!B379,'Direitos Creditórios'!A:A)</f>
        <v>0</v>
      </c>
      <c r="D379" s="5">
        <f t="shared" si="7"/>
        <v>0</v>
      </c>
    </row>
    <row r="380" spans="2:4" hidden="1" x14ac:dyDescent="0.3">
      <c r="B380" s="12">
        <v>44680</v>
      </c>
      <c r="C380" s="5">
        <f>+SUMIF('Direitos Creditórios'!B:B,Resumo!B380,'Direitos Creditórios'!A:A)</f>
        <v>0</v>
      </c>
      <c r="D380" s="5">
        <f t="shared" si="7"/>
        <v>0</v>
      </c>
    </row>
    <row r="381" spans="2:4" hidden="1" x14ac:dyDescent="0.3">
      <c r="B381" s="12">
        <v>44683</v>
      </c>
      <c r="C381" s="5">
        <f>+SUMIF('Direitos Creditórios'!B:B,Resumo!B381,'Direitos Creditórios'!A:A)</f>
        <v>0</v>
      </c>
      <c r="D381" s="5">
        <f t="shared" si="7"/>
        <v>0</v>
      </c>
    </row>
    <row r="382" spans="2:4" hidden="1" x14ac:dyDescent="0.3">
      <c r="B382" s="12">
        <v>44684</v>
      </c>
      <c r="C382" s="5">
        <f>+SUMIF('Direitos Creditórios'!B:B,Resumo!B382,'Direitos Creditórios'!A:A)</f>
        <v>0</v>
      </c>
      <c r="D382" s="5">
        <f t="shared" si="7"/>
        <v>0</v>
      </c>
    </row>
    <row r="383" spans="2:4" hidden="1" x14ac:dyDescent="0.3">
      <c r="B383" s="12">
        <v>44685</v>
      </c>
      <c r="C383" s="5">
        <f>+SUMIF('Direitos Creditórios'!B:B,Resumo!B383,'Direitos Creditórios'!A:A)</f>
        <v>0</v>
      </c>
      <c r="D383" s="5">
        <f t="shared" si="7"/>
        <v>0</v>
      </c>
    </row>
    <row r="384" spans="2:4" hidden="1" x14ac:dyDescent="0.3">
      <c r="B384" s="12">
        <v>44686</v>
      </c>
      <c r="C384" s="5">
        <f>+SUMIF('Direitos Creditórios'!B:B,Resumo!B384,'Direitos Creditórios'!A:A)</f>
        <v>0</v>
      </c>
      <c r="D384" s="5">
        <f t="shared" si="7"/>
        <v>0</v>
      </c>
    </row>
    <row r="385" spans="2:4" hidden="1" x14ac:dyDescent="0.3">
      <c r="B385" s="12">
        <v>44687</v>
      </c>
      <c r="C385" s="5">
        <f>+SUMIF('Direitos Creditórios'!B:B,Resumo!B385,'Direitos Creditórios'!A:A)</f>
        <v>0</v>
      </c>
      <c r="D385" s="5">
        <f t="shared" si="7"/>
        <v>0</v>
      </c>
    </row>
    <row r="386" spans="2:4" hidden="1" x14ac:dyDescent="0.3">
      <c r="B386" s="12">
        <v>44690</v>
      </c>
      <c r="C386" s="5">
        <f>+SUMIF('Direitos Creditórios'!B:B,Resumo!B386,'Direitos Creditórios'!A:A)</f>
        <v>0</v>
      </c>
      <c r="D386" s="5">
        <f t="shared" si="7"/>
        <v>0</v>
      </c>
    </row>
    <row r="387" spans="2:4" hidden="1" x14ac:dyDescent="0.3">
      <c r="B387" s="12">
        <v>44691</v>
      </c>
      <c r="C387" s="5">
        <f>+SUMIF('Direitos Creditórios'!B:B,Resumo!B387,'Direitos Creditórios'!A:A)</f>
        <v>0</v>
      </c>
      <c r="D387" s="5">
        <f t="shared" si="7"/>
        <v>0</v>
      </c>
    </row>
    <row r="388" spans="2:4" hidden="1" x14ac:dyDescent="0.3">
      <c r="B388" s="12">
        <v>44692</v>
      </c>
      <c r="C388" s="5">
        <f>+SUMIF('Direitos Creditórios'!B:B,Resumo!B388,'Direitos Creditórios'!A:A)</f>
        <v>0</v>
      </c>
      <c r="D388" s="5">
        <f t="shared" si="7"/>
        <v>0</v>
      </c>
    </row>
    <row r="389" spans="2:4" hidden="1" x14ac:dyDescent="0.3">
      <c r="B389" s="12">
        <v>44693</v>
      </c>
      <c r="C389" s="5">
        <f>+SUMIF('Direitos Creditórios'!B:B,Resumo!B389,'Direitos Creditórios'!A:A)</f>
        <v>0</v>
      </c>
      <c r="D389" s="5">
        <f t="shared" si="7"/>
        <v>0</v>
      </c>
    </row>
    <row r="390" spans="2:4" hidden="1" x14ac:dyDescent="0.3">
      <c r="B390" s="12">
        <v>44694</v>
      </c>
      <c r="C390" s="5">
        <f>+SUMIF('Direitos Creditórios'!B:B,Resumo!B390,'Direitos Creditórios'!A:A)</f>
        <v>0</v>
      </c>
      <c r="D390" s="5">
        <f t="shared" si="7"/>
        <v>0</v>
      </c>
    </row>
    <row r="391" spans="2:4" hidden="1" x14ac:dyDescent="0.3">
      <c r="B391" s="12">
        <v>44697</v>
      </c>
      <c r="C391" s="5">
        <f>+SUMIF('Direitos Creditórios'!B:B,Resumo!B391,'Direitos Creditórios'!A:A)</f>
        <v>0</v>
      </c>
      <c r="D391" s="5">
        <f t="shared" si="7"/>
        <v>0</v>
      </c>
    </row>
    <row r="392" spans="2:4" hidden="1" x14ac:dyDescent="0.3">
      <c r="B392" s="12">
        <v>44698</v>
      </c>
      <c r="C392" s="5">
        <f>+SUMIF('Direitos Creditórios'!B:B,Resumo!B392,'Direitos Creditórios'!A:A)</f>
        <v>0</v>
      </c>
      <c r="D392" s="5">
        <f t="shared" si="7"/>
        <v>0</v>
      </c>
    </row>
    <row r="393" spans="2:4" hidden="1" x14ac:dyDescent="0.3">
      <c r="B393" s="12">
        <v>44699</v>
      </c>
      <c r="C393" s="5">
        <f>+SUMIF('Direitos Creditórios'!B:B,Resumo!B393,'Direitos Creditórios'!A:A)</f>
        <v>0</v>
      </c>
      <c r="D393" s="5">
        <f t="shared" si="7"/>
        <v>0</v>
      </c>
    </row>
    <row r="394" spans="2:4" hidden="1" x14ac:dyDescent="0.3">
      <c r="B394" s="12">
        <v>44700</v>
      </c>
      <c r="C394" s="5">
        <f>+SUMIF('Direitos Creditórios'!B:B,Resumo!B394,'Direitos Creditórios'!A:A)</f>
        <v>0</v>
      </c>
      <c r="D394" s="5">
        <f t="shared" si="7"/>
        <v>0</v>
      </c>
    </row>
    <row r="395" spans="2:4" hidden="1" x14ac:dyDescent="0.3">
      <c r="B395" s="12">
        <v>44701</v>
      </c>
      <c r="C395" s="5">
        <f>+SUMIF('Direitos Creditórios'!B:B,Resumo!B395,'Direitos Creditórios'!A:A)</f>
        <v>0</v>
      </c>
      <c r="D395" s="5">
        <f t="shared" si="7"/>
        <v>0</v>
      </c>
    </row>
    <row r="396" spans="2:4" hidden="1" x14ac:dyDescent="0.3">
      <c r="B396" s="12">
        <v>44704</v>
      </c>
      <c r="C396" s="5">
        <f>+SUMIF('Direitos Creditórios'!B:B,Resumo!B396,'Direitos Creditórios'!A:A)</f>
        <v>0</v>
      </c>
      <c r="D396" s="5">
        <f t="shared" si="7"/>
        <v>0</v>
      </c>
    </row>
    <row r="397" spans="2:4" hidden="1" x14ac:dyDescent="0.3">
      <c r="B397" s="12">
        <v>44705</v>
      </c>
      <c r="C397" s="5">
        <f>+SUMIF('Direitos Creditórios'!B:B,Resumo!B397,'Direitos Creditórios'!A:A)</f>
        <v>0</v>
      </c>
      <c r="D397" s="5">
        <f t="shared" si="7"/>
        <v>0</v>
      </c>
    </row>
    <row r="398" spans="2:4" hidden="1" x14ac:dyDescent="0.3">
      <c r="B398" s="12">
        <v>44706</v>
      </c>
      <c r="C398" s="5">
        <f>+SUMIF('Direitos Creditórios'!B:B,Resumo!B398,'Direitos Creditórios'!A:A)</f>
        <v>0</v>
      </c>
      <c r="D398" s="5">
        <f t="shared" si="7"/>
        <v>0</v>
      </c>
    </row>
    <row r="399" spans="2:4" hidden="1" x14ac:dyDescent="0.3">
      <c r="B399" s="12">
        <v>44707</v>
      </c>
      <c r="C399" s="5">
        <f>+SUMIF('Direitos Creditórios'!B:B,Resumo!B399,'Direitos Creditórios'!A:A)</f>
        <v>0</v>
      </c>
      <c r="D399" s="5">
        <f t="shared" si="7"/>
        <v>0</v>
      </c>
    </row>
    <row r="400" spans="2:4" hidden="1" x14ac:dyDescent="0.3">
      <c r="B400" s="12">
        <v>44708</v>
      </c>
      <c r="C400" s="5">
        <f>+SUMIF('Direitos Creditórios'!B:B,Resumo!B400,'Direitos Creditórios'!A:A)</f>
        <v>0</v>
      </c>
      <c r="D400" s="5">
        <f t="shared" si="7"/>
        <v>0</v>
      </c>
    </row>
    <row r="401" spans="2:4" hidden="1" x14ac:dyDescent="0.3">
      <c r="B401" s="12">
        <v>44711</v>
      </c>
      <c r="C401" s="5">
        <f>+SUMIF('Direitos Creditórios'!B:B,Resumo!B401,'Direitos Creditórios'!A:A)</f>
        <v>0</v>
      </c>
      <c r="D401" s="5">
        <f t="shared" si="7"/>
        <v>0</v>
      </c>
    </row>
    <row r="402" spans="2:4" hidden="1" x14ac:dyDescent="0.3">
      <c r="B402" s="12">
        <v>44712</v>
      </c>
      <c r="C402" s="5">
        <f>+SUMIF('Direitos Creditórios'!B:B,Resumo!B402,'Direitos Creditórios'!A:A)</f>
        <v>0</v>
      </c>
      <c r="D402" s="5">
        <f t="shared" si="7"/>
        <v>0</v>
      </c>
    </row>
    <row r="403" spans="2:4" hidden="1" x14ac:dyDescent="0.3">
      <c r="B403" s="12">
        <v>44713</v>
      </c>
      <c r="C403" s="5">
        <f>+SUMIF('Direitos Creditórios'!B:B,Resumo!B403,'Direitos Creditórios'!A:A)</f>
        <v>0</v>
      </c>
      <c r="D403" s="5">
        <f t="shared" si="7"/>
        <v>0</v>
      </c>
    </row>
    <row r="404" spans="2:4" hidden="1" x14ac:dyDescent="0.3">
      <c r="B404" s="12">
        <v>44714</v>
      </c>
      <c r="C404" s="5">
        <f>+SUMIF('Direitos Creditórios'!B:B,Resumo!B404,'Direitos Creditórios'!A:A)</f>
        <v>0</v>
      </c>
      <c r="D404" s="5">
        <f t="shared" si="7"/>
        <v>0</v>
      </c>
    </row>
    <row r="405" spans="2:4" hidden="1" x14ac:dyDescent="0.3">
      <c r="B405" s="12">
        <v>44715</v>
      </c>
      <c r="C405" s="5">
        <f>+SUMIF('Direitos Creditórios'!B:B,Resumo!B405,'Direitos Creditórios'!A:A)</f>
        <v>0</v>
      </c>
      <c r="D405" s="5">
        <f t="shared" si="7"/>
        <v>0</v>
      </c>
    </row>
    <row r="406" spans="2:4" hidden="1" x14ac:dyDescent="0.3">
      <c r="B406" s="12">
        <v>44718</v>
      </c>
      <c r="C406" s="5">
        <f>+SUMIF('Direitos Creditórios'!B:B,Resumo!B406,'Direitos Creditórios'!A:A)</f>
        <v>0</v>
      </c>
      <c r="D406" s="5">
        <f t="shared" si="7"/>
        <v>0</v>
      </c>
    </row>
    <row r="407" spans="2:4" hidden="1" x14ac:dyDescent="0.3">
      <c r="B407" s="12">
        <v>44719</v>
      </c>
      <c r="C407" s="5">
        <f>+SUMIF('Direitos Creditórios'!B:B,Resumo!B407,'Direitos Creditórios'!A:A)</f>
        <v>0</v>
      </c>
      <c r="D407" s="5">
        <f t="shared" si="7"/>
        <v>0</v>
      </c>
    </row>
    <row r="408" spans="2:4" hidden="1" x14ac:dyDescent="0.3">
      <c r="B408" s="12">
        <v>44720</v>
      </c>
      <c r="C408" s="5">
        <f>+SUMIF('Direitos Creditórios'!B:B,Resumo!B408,'Direitos Creditórios'!A:A)</f>
        <v>0</v>
      </c>
      <c r="D408" s="5">
        <f t="shared" ref="D408:D471" si="8">+C408*6%</f>
        <v>0</v>
      </c>
    </row>
    <row r="409" spans="2:4" hidden="1" x14ac:dyDescent="0.3">
      <c r="B409" s="12">
        <v>44721</v>
      </c>
      <c r="C409" s="5">
        <f>+SUMIF('Direitos Creditórios'!B:B,Resumo!B409,'Direitos Creditórios'!A:A)</f>
        <v>0</v>
      </c>
      <c r="D409" s="5">
        <f t="shared" si="8"/>
        <v>0</v>
      </c>
    </row>
    <row r="410" spans="2:4" hidden="1" x14ac:dyDescent="0.3">
      <c r="B410" s="12">
        <v>44722</v>
      </c>
      <c r="C410" s="5">
        <f>+SUMIF('Direitos Creditórios'!B:B,Resumo!B410,'Direitos Creditórios'!A:A)</f>
        <v>0</v>
      </c>
      <c r="D410" s="5">
        <f t="shared" si="8"/>
        <v>0</v>
      </c>
    </row>
    <row r="411" spans="2:4" hidden="1" x14ac:dyDescent="0.3">
      <c r="B411" s="12">
        <v>44725</v>
      </c>
      <c r="C411" s="5">
        <f>+SUMIF('Direitos Creditórios'!B:B,Resumo!B411,'Direitos Creditórios'!A:A)</f>
        <v>0</v>
      </c>
      <c r="D411" s="5">
        <f t="shared" si="8"/>
        <v>0</v>
      </c>
    </row>
    <row r="412" spans="2:4" hidden="1" x14ac:dyDescent="0.3">
      <c r="B412" s="12">
        <v>44726</v>
      </c>
      <c r="C412" s="5">
        <f>+SUMIF('Direitos Creditórios'!B:B,Resumo!B412,'Direitos Creditórios'!A:A)</f>
        <v>0</v>
      </c>
      <c r="D412" s="5">
        <f t="shared" si="8"/>
        <v>0</v>
      </c>
    </row>
    <row r="413" spans="2:4" hidden="1" x14ac:dyDescent="0.3">
      <c r="B413" s="12">
        <v>44727</v>
      </c>
      <c r="C413" s="5">
        <f>+SUMIF('Direitos Creditórios'!B:B,Resumo!B413,'Direitos Creditórios'!A:A)</f>
        <v>0</v>
      </c>
      <c r="D413" s="5">
        <f t="shared" si="8"/>
        <v>0</v>
      </c>
    </row>
    <row r="414" spans="2:4" hidden="1" x14ac:dyDescent="0.3">
      <c r="B414" s="12">
        <v>44729</v>
      </c>
      <c r="C414" s="5">
        <f>+SUMIF('Direitos Creditórios'!B:B,Resumo!B414,'Direitos Creditórios'!A:A)</f>
        <v>0</v>
      </c>
      <c r="D414" s="5">
        <f t="shared" si="8"/>
        <v>0</v>
      </c>
    </row>
    <row r="415" spans="2:4" hidden="1" x14ac:dyDescent="0.3">
      <c r="B415" s="12">
        <v>44732</v>
      </c>
      <c r="C415" s="5">
        <f>+SUMIF('Direitos Creditórios'!B:B,Resumo!B415,'Direitos Creditórios'!A:A)</f>
        <v>0</v>
      </c>
      <c r="D415" s="5">
        <f t="shared" si="8"/>
        <v>0</v>
      </c>
    </row>
    <row r="416" spans="2:4" hidden="1" x14ac:dyDescent="0.3">
      <c r="B416" s="12">
        <v>44733</v>
      </c>
      <c r="C416" s="5">
        <f>+SUMIF('Direitos Creditórios'!B:B,Resumo!B416,'Direitos Creditórios'!A:A)</f>
        <v>0</v>
      </c>
      <c r="D416" s="5">
        <f t="shared" si="8"/>
        <v>0</v>
      </c>
    </row>
    <row r="417" spans="2:4" hidden="1" x14ac:dyDescent="0.3">
      <c r="B417" s="12">
        <v>44734</v>
      </c>
      <c r="C417" s="5">
        <f>+SUMIF('Direitos Creditórios'!B:B,Resumo!B417,'Direitos Creditórios'!A:A)</f>
        <v>0</v>
      </c>
      <c r="D417" s="5">
        <f t="shared" si="8"/>
        <v>0</v>
      </c>
    </row>
    <row r="418" spans="2:4" hidden="1" x14ac:dyDescent="0.3">
      <c r="B418" s="12">
        <v>44735</v>
      </c>
      <c r="C418" s="5">
        <f>+SUMIF('Direitos Creditórios'!B:B,Resumo!B418,'Direitos Creditórios'!A:A)</f>
        <v>0</v>
      </c>
      <c r="D418" s="5">
        <f t="shared" si="8"/>
        <v>0</v>
      </c>
    </row>
    <row r="419" spans="2:4" hidden="1" x14ac:dyDescent="0.3">
      <c r="B419" s="12">
        <v>44736</v>
      </c>
      <c r="C419" s="5">
        <f>+SUMIF('Direitos Creditórios'!B:B,Resumo!B419,'Direitos Creditórios'!A:A)</f>
        <v>0</v>
      </c>
      <c r="D419" s="5">
        <f t="shared" si="8"/>
        <v>0</v>
      </c>
    </row>
    <row r="420" spans="2:4" hidden="1" x14ac:dyDescent="0.3">
      <c r="B420" s="12">
        <v>44739</v>
      </c>
      <c r="C420" s="5">
        <f>+SUMIF('Direitos Creditórios'!B:B,Resumo!B420,'Direitos Creditórios'!A:A)</f>
        <v>0</v>
      </c>
      <c r="D420" s="5">
        <f t="shared" si="8"/>
        <v>0</v>
      </c>
    </row>
    <row r="421" spans="2:4" hidden="1" x14ac:dyDescent="0.3">
      <c r="B421" s="12">
        <v>44740</v>
      </c>
      <c r="C421" s="5">
        <f>+SUMIF('Direitos Creditórios'!B:B,Resumo!B421,'Direitos Creditórios'!A:A)</f>
        <v>0</v>
      </c>
      <c r="D421" s="5">
        <f t="shared" si="8"/>
        <v>0</v>
      </c>
    </row>
    <row r="422" spans="2:4" hidden="1" x14ac:dyDescent="0.3">
      <c r="B422" s="12">
        <v>44741</v>
      </c>
      <c r="C422" s="5">
        <f>+SUMIF('Direitos Creditórios'!B:B,Resumo!B422,'Direitos Creditórios'!A:A)</f>
        <v>0</v>
      </c>
      <c r="D422" s="5">
        <f t="shared" si="8"/>
        <v>0</v>
      </c>
    </row>
    <row r="423" spans="2:4" hidden="1" x14ac:dyDescent="0.3">
      <c r="B423" s="12">
        <v>44742</v>
      </c>
      <c r="C423" s="5">
        <f>+SUMIF('Direitos Creditórios'!B:B,Resumo!B423,'Direitos Creditórios'!A:A)</f>
        <v>0</v>
      </c>
      <c r="D423" s="5">
        <f t="shared" si="8"/>
        <v>0</v>
      </c>
    </row>
    <row r="424" spans="2:4" hidden="1" x14ac:dyDescent="0.3">
      <c r="B424" s="12">
        <v>44743</v>
      </c>
      <c r="C424" s="5">
        <f>+SUMIF('Direitos Creditórios'!B:B,Resumo!B424,'Direitos Creditórios'!A:A)</f>
        <v>0</v>
      </c>
      <c r="D424" s="5">
        <f t="shared" si="8"/>
        <v>0</v>
      </c>
    </row>
    <row r="425" spans="2:4" hidden="1" x14ac:dyDescent="0.3">
      <c r="B425" s="12">
        <v>44746</v>
      </c>
      <c r="C425" s="5">
        <f>+SUMIF('Direitos Creditórios'!B:B,Resumo!B425,'Direitos Creditórios'!A:A)</f>
        <v>0</v>
      </c>
      <c r="D425" s="5">
        <f t="shared" si="8"/>
        <v>0</v>
      </c>
    </row>
    <row r="426" spans="2:4" hidden="1" x14ac:dyDescent="0.3">
      <c r="B426" s="12">
        <v>44747</v>
      </c>
      <c r="C426" s="5">
        <f>+SUMIF('Direitos Creditórios'!B:B,Resumo!B426,'Direitos Creditórios'!A:A)</f>
        <v>0</v>
      </c>
      <c r="D426" s="5">
        <f t="shared" si="8"/>
        <v>0</v>
      </c>
    </row>
    <row r="427" spans="2:4" hidden="1" x14ac:dyDescent="0.3">
      <c r="B427" s="12">
        <v>44748</v>
      </c>
      <c r="C427" s="5">
        <f>+SUMIF('Direitos Creditórios'!B:B,Resumo!B427,'Direitos Creditórios'!A:A)</f>
        <v>0</v>
      </c>
      <c r="D427" s="5">
        <f t="shared" si="8"/>
        <v>0</v>
      </c>
    </row>
    <row r="428" spans="2:4" hidden="1" x14ac:dyDescent="0.3">
      <c r="B428" s="12">
        <v>44749</v>
      </c>
      <c r="C428" s="5">
        <f>+SUMIF('Direitos Creditórios'!B:B,Resumo!B428,'Direitos Creditórios'!A:A)</f>
        <v>0</v>
      </c>
      <c r="D428" s="5">
        <f t="shared" si="8"/>
        <v>0</v>
      </c>
    </row>
    <row r="429" spans="2:4" hidden="1" x14ac:dyDescent="0.3">
      <c r="B429" s="12">
        <v>44750</v>
      </c>
      <c r="C429" s="5">
        <f>+SUMIF('Direitos Creditórios'!B:B,Resumo!B429,'Direitos Creditórios'!A:A)</f>
        <v>0</v>
      </c>
      <c r="D429" s="5">
        <f t="shared" si="8"/>
        <v>0</v>
      </c>
    </row>
    <row r="430" spans="2:4" hidden="1" x14ac:dyDescent="0.3">
      <c r="B430" s="12">
        <v>44753</v>
      </c>
      <c r="C430" s="5">
        <f>+SUMIF('Direitos Creditórios'!B:B,Resumo!B430,'Direitos Creditórios'!A:A)</f>
        <v>0</v>
      </c>
      <c r="D430" s="5">
        <f t="shared" si="8"/>
        <v>0</v>
      </c>
    </row>
    <row r="431" spans="2:4" hidden="1" x14ac:dyDescent="0.3">
      <c r="B431" s="12">
        <v>44754</v>
      </c>
      <c r="C431" s="5">
        <f>+SUMIF('Direitos Creditórios'!B:B,Resumo!B431,'Direitos Creditórios'!A:A)</f>
        <v>0</v>
      </c>
      <c r="D431" s="5">
        <f t="shared" si="8"/>
        <v>0</v>
      </c>
    </row>
    <row r="432" spans="2:4" hidden="1" x14ac:dyDescent="0.3">
      <c r="B432" s="12">
        <v>44755</v>
      </c>
      <c r="C432" s="5">
        <f>+SUMIF('Direitos Creditórios'!B:B,Resumo!B432,'Direitos Creditórios'!A:A)</f>
        <v>0</v>
      </c>
      <c r="D432" s="5">
        <f t="shared" si="8"/>
        <v>0</v>
      </c>
    </row>
    <row r="433" spans="2:4" hidden="1" x14ac:dyDescent="0.3">
      <c r="B433" s="12">
        <v>44756</v>
      </c>
      <c r="C433" s="5">
        <f>+SUMIF('Direitos Creditórios'!B:B,Resumo!B433,'Direitos Creditórios'!A:A)</f>
        <v>0</v>
      </c>
      <c r="D433" s="5">
        <f t="shared" si="8"/>
        <v>0</v>
      </c>
    </row>
    <row r="434" spans="2:4" hidden="1" x14ac:dyDescent="0.3">
      <c r="B434" s="12">
        <v>44757</v>
      </c>
      <c r="C434" s="5">
        <f>+SUMIF('Direitos Creditórios'!B:B,Resumo!B434,'Direitos Creditórios'!A:A)</f>
        <v>0</v>
      </c>
      <c r="D434" s="5">
        <f t="shared" si="8"/>
        <v>0</v>
      </c>
    </row>
    <row r="435" spans="2:4" hidden="1" x14ac:dyDescent="0.3">
      <c r="B435" s="12">
        <v>44760</v>
      </c>
      <c r="C435" s="5">
        <f>+SUMIF('Direitos Creditórios'!B:B,Resumo!B435,'Direitos Creditórios'!A:A)</f>
        <v>0</v>
      </c>
      <c r="D435" s="5">
        <f t="shared" si="8"/>
        <v>0</v>
      </c>
    </row>
    <row r="436" spans="2:4" hidden="1" x14ac:dyDescent="0.3">
      <c r="B436" s="12">
        <v>44761</v>
      </c>
      <c r="C436" s="5">
        <f>+SUMIF('Direitos Creditórios'!B:B,Resumo!B436,'Direitos Creditórios'!A:A)</f>
        <v>0</v>
      </c>
      <c r="D436" s="5">
        <f t="shared" si="8"/>
        <v>0</v>
      </c>
    </row>
    <row r="437" spans="2:4" hidden="1" x14ac:dyDescent="0.3">
      <c r="B437" s="12">
        <v>44762</v>
      </c>
      <c r="C437" s="5">
        <f>+SUMIF('Direitos Creditórios'!B:B,Resumo!B437,'Direitos Creditórios'!A:A)</f>
        <v>0</v>
      </c>
      <c r="D437" s="5">
        <f t="shared" si="8"/>
        <v>0</v>
      </c>
    </row>
    <row r="438" spans="2:4" hidden="1" x14ac:dyDescent="0.3">
      <c r="B438" s="12">
        <v>44763</v>
      </c>
      <c r="C438" s="5">
        <f>+SUMIF('Direitos Creditórios'!B:B,Resumo!B438,'Direitos Creditórios'!A:A)</f>
        <v>0</v>
      </c>
      <c r="D438" s="5">
        <f t="shared" si="8"/>
        <v>0</v>
      </c>
    </row>
    <row r="439" spans="2:4" hidden="1" x14ac:dyDescent="0.3">
      <c r="B439" s="12">
        <v>44764</v>
      </c>
      <c r="C439" s="5">
        <f>+SUMIF('Direitos Creditórios'!B:B,Resumo!B439,'Direitos Creditórios'!A:A)</f>
        <v>0</v>
      </c>
      <c r="D439" s="5">
        <f t="shared" si="8"/>
        <v>0</v>
      </c>
    </row>
    <row r="440" spans="2:4" hidden="1" x14ac:dyDescent="0.3">
      <c r="B440" s="12">
        <v>44767</v>
      </c>
      <c r="C440" s="5">
        <f>+SUMIF('Direitos Creditórios'!B:B,Resumo!B440,'Direitos Creditórios'!A:A)</f>
        <v>0</v>
      </c>
      <c r="D440" s="5">
        <f t="shared" si="8"/>
        <v>0</v>
      </c>
    </row>
    <row r="441" spans="2:4" hidden="1" x14ac:dyDescent="0.3">
      <c r="B441" s="12">
        <v>44768</v>
      </c>
      <c r="C441" s="5">
        <f>+SUMIF('Direitos Creditórios'!B:B,Resumo!B441,'Direitos Creditórios'!A:A)</f>
        <v>0</v>
      </c>
      <c r="D441" s="5">
        <f t="shared" si="8"/>
        <v>0</v>
      </c>
    </row>
    <row r="442" spans="2:4" hidden="1" x14ac:dyDescent="0.3">
      <c r="B442" s="12">
        <v>44769</v>
      </c>
      <c r="C442" s="5">
        <f>+SUMIF('Direitos Creditórios'!B:B,Resumo!B442,'Direitos Creditórios'!A:A)</f>
        <v>0</v>
      </c>
      <c r="D442" s="5">
        <f t="shared" si="8"/>
        <v>0</v>
      </c>
    </row>
    <row r="443" spans="2:4" hidden="1" x14ac:dyDescent="0.3">
      <c r="B443" s="12">
        <v>44770</v>
      </c>
      <c r="C443" s="5">
        <f>+SUMIF('Direitos Creditórios'!B:B,Resumo!B443,'Direitos Creditórios'!A:A)</f>
        <v>0</v>
      </c>
      <c r="D443" s="5">
        <f t="shared" si="8"/>
        <v>0</v>
      </c>
    </row>
    <row r="444" spans="2:4" hidden="1" x14ac:dyDescent="0.3">
      <c r="B444" s="12">
        <v>44771</v>
      </c>
      <c r="C444" s="5">
        <f>+SUMIF('Direitos Creditórios'!B:B,Resumo!B444,'Direitos Creditórios'!A:A)</f>
        <v>0</v>
      </c>
      <c r="D444" s="5">
        <f t="shared" si="8"/>
        <v>0</v>
      </c>
    </row>
    <row r="445" spans="2:4" hidden="1" x14ac:dyDescent="0.3">
      <c r="B445" s="12">
        <v>44774</v>
      </c>
      <c r="C445" s="5">
        <f>+SUMIF('Direitos Creditórios'!B:B,Resumo!B445,'Direitos Creditórios'!A:A)</f>
        <v>0</v>
      </c>
      <c r="D445" s="5">
        <f t="shared" si="8"/>
        <v>0</v>
      </c>
    </row>
    <row r="446" spans="2:4" hidden="1" x14ac:dyDescent="0.3">
      <c r="B446" s="12">
        <v>44775</v>
      </c>
      <c r="C446" s="5">
        <f>+SUMIF('Direitos Creditórios'!B:B,Resumo!B446,'Direitos Creditórios'!A:A)</f>
        <v>0</v>
      </c>
      <c r="D446" s="5">
        <f t="shared" si="8"/>
        <v>0</v>
      </c>
    </row>
    <row r="447" spans="2:4" hidden="1" x14ac:dyDescent="0.3">
      <c r="B447" s="12">
        <v>44776</v>
      </c>
      <c r="C447" s="5">
        <f>+SUMIF('Direitos Creditórios'!B:B,Resumo!B447,'Direitos Creditórios'!A:A)</f>
        <v>0</v>
      </c>
      <c r="D447" s="5">
        <f t="shared" si="8"/>
        <v>0</v>
      </c>
    </row>
    <row r="448" spans="2:4" hidden="1" x14ac:dyDescent="0.3">
      <c r="B448" s="12">
        <v>44777</v>
      </c>
      <c r="C448" s="5">
        <f>+SUMIF('Direitos Creditórios'!B:B,Resumo!B448,'Direitos Creditórios'!A:A)</f>
        <v>0</v>
      </c>
      <c r="D448" s="5">
        <f t="shared" si="8"/>
        <v>0</v>
      </c>
    </row>
    <row r="449" spans="2:4" hidden="1" x14ac:dyDescent="0.3">
      <c r="B449" s="12">
        <v>44778</v>
      </c>
      <c r="C449" s="5">
        <f>+SUMIF('Direitos Creditórios'!B:B,Resumo!B449,'Direitos Creditórios'!A:A)</f>
        <v>0</v>
      </c>
      <c r="D449" s="5">
        <f t="shared" si="8"/>
        <v>0</v>
      </c>
    </row>
    <row r="450" spans="2:4" hidden="1" x14ac:dyDescent="0.3">
      <c r="B450" s="12">
        <v>44781</v>
      </c>
      <c r="C450" s="5">
        <f>+SUMIF('Direitos Creditórios'!B:B,Resumo!B450,'Direitos Creditórios'!A:A)</f>
        <v>0</v>
      </c>
      <c r="D450" s="5">
        <f t="shared" si="8"/>
        <v>0</v>
      </c>
    </row>
    <row r="451" spans="2:4" hidden="1" x14ac:dyDescent="0.3">
      <c r="B451" s="12">
        <v>44782</v>
      </c>
      <c r="C451" s="5">
        <f>+SUMIF('Direitos Creditórios'!B:B,Resumo!B451,'Direitos Creditórios'!A:A)</f>
        <v>0</v>
      </c>
      <c r="D451" s="5">
        <f t="shared" si="8"/>
        <v>0</v>
      </c>
    </row>
    <row r="452" spans="2:4" hidden="1" x14ac:dyDescent="0.3">
      <c r="B452" s="12">
        <v>44783</v>
      </c>
      <c r="C452" s="5">
        <f>+SUMIF('Direitos Creditórios'!B:B,Resumo!B452,'Direitos Creditórios'!A:A)</f>
        <v>0</v>
      </c>
      <c r="D452" s="5">
        <f t="shared" si="8"/>
        <v>0</v>
      </c>
    </row>
    <row r="453" spans="2:4" hidden="1" x14ac:dyDescent="0.3">
      <c r="B453" s="12">
        <v>44784</v>
      </c>
      <c r="C453" s="5">
        <f>+SUMIF('Direitos Creditórios'!B:B,Resumo!B453,'Direitos Creditórios'!A:A)</f>
        <v>0</v>
      </c>
      <c r="D453" s="5">
        <f t="shared" si="8"/>
        <v>0</v>
      </c>
    </row>
    <row r="454" spans="2:4" hidden="1" x14ac:dyDescent="0.3">
      <c r="B454" s="12">
        <v>44785</v>
      </c>
      <c r="C454" s="5">
        <f>+SUMIF('Direitos Creditórios'!B:B,Resumo!B454,'Direitos Creditórios'!A:A)</f>
        <v>0</v>
      </c>
      <c r="D454" s="5">
        <f t="shared" si="8"/>
        <v>0</v>
      </c>
    </row>
    <row r="455" spans="2:4" hidden="1" x14ac:dyDescent="0.3">
      <c r="B455" s="12">
        <v>44788</v>
      </c>
      <c r="C455" s="5">
        <f>+SUMIF('Direitos Creditórios'!B:B,Resumo!B455,'Direitos Creditórios'!A:A)</f>
        <v>0</v>
      </c>
      <c r="D455" s="5">
        <f t="shared" si="8"/>
        <v>0</v>
      </c>
    </row>
    <row r="456" spans="2:4" hidden="1" x14ac:dyDescent="0.3">
      <c r="B456" s="12">
        <v>44789</v>
      </c>
      <c r="C456" s="5">
        <f>+SUMIF('Direitos Creditórios'!B:B,Resumo!B456,'Direitos Creditórios'!A:A)</f>
        <v>0</v>
      </c>
      <c r="D456" s="5">
        <f t="shared" si="8"/>
        <v>0</v>
      </c>
    </row>
    <row r="457" spans="2:4" hidden="1" x14ac:dyDescent="0.3">
      <c r="B457" s="12">
        <v>44790</v>
      </c>
      <c r="C457" s="5">
        <f>+SUMIF('Direitos Creditórios'!B:B,Resumo!B457,'Direitos Creditórios'!A:A)</f>
        <v>0</v>
      </c>
      <c r="D457" s="5">
        <f t="shared" si="8"/>
        <v>0</v>
      </c>
    </row>
    <row r="458" spans="2:4" hidden="1" x14ac:dyDescent="0.3">
      <c r="B458" s="12">
        <v>44791</v>
      </c>
      <c r="C458" s="5">
        <f>+SUMIF('Direitos Creditórios'!B:B,Resumo!B458,'Direitos Creditórios'!A:A)</f>
        <v>0</v>
      </c>
      <c r="D458" s="5">
        <f t="shared" si="8"/>
        <v>0</v>
      </c>
    </row>
    <row r="459" spans="2:4" hidden="1" x14ac:dyDescent="0.3">
      <c r="B459" s="12">
        <v>44792</v>
      </c>
      <c r="C459" s="5">
        <f>+SUMIF('Direitos Creditórios'!B:B,Resumo!B459,'Direitos Creditórios'!A:A)</f>
        <v>0</v>
      </c>
      <c r="D459" s="5">
        <f t="shared" si="8"/>
        <v>0</v>
      </c>
    </row>
    <row r="460" spans="2:4" hidden="1" x14ac:dyDescent="0.3">
      <c r="B460" s="12">
        <v>44795</v>
      </c>
      <c r="C460" s="5">
        <f>+SUMIF('Direitos Creditórios'!B:B,Resumo!B460,'Direitos Creditórios'!A:A)</f>
        <v>0</v>
      </c>
      <c r="D460" s="5">
        <f t="shared" si="8"/>
        <v>0</v>
      </c>
    </row>
    <row r="461" spans="2:4" hidden="1" x14ac:dyDescent="0.3">
      <c r="B461" s="12">
        <v>44796</v>
      </c>
      <c r="C461" s="5">
        <f>+SUMIF('Direitos Creditórios'!B:B,Resumo!B461,'Direitos Creditórios'!A:A)</f>
        <v>0</v>
      </c>
      <c r="D461" s="5">
        <f t="shared" si="8"/>
        <v>0</v>
      </c>
    </row>
    <row r="462" spans="2:4" hidden="1" x14ac:dyDescent="0.3">
      <c r="B462" s="12">
        <v>44797</v>
      </c>
      <c r="C462" s="5">
        <f>+SUMIF('Direitos Creditórios'!B:B,Resumo!B462,'Direitos Creditórios'!A:A)</f>
        <v>0</v>
      </c>
      <c r="D462" s="5">
        <f t="shared" si="8"/>
        <v>0</v>
      </c>
    </row>
    <row r="463" spans="2:4" hidden="1" x14ac:dyDescent="0.3">
      <c r="B463" s="12">
        <v>44798</v>
      </c>
      <c r="C463" s="5">
        <f>+SUMIF('Direitos Creditórios'!B:B,Resumo!B463,'Direitos Creditórios'!A:A)</f>
        <v>0</v>
      </c>
      <c r="D463" s="5">
        <f t="shared" si="8"/>
        <v>0</v>
      </c>
    </row>
    <row r="464" spans="2:4" hidden="1" x14ac:dyDescent="0.3">
      <c r="B464" s="12">
        <v>44799</v>
      </c>
      <c r="C464" s="5">
        <f>+SUMIF('Direitos Creditórios'!B:B,Resumo!B464,'Direitos Creditórios'!A:A)</f>
        <v>0</v>
      </c>
      <c r="D464" s="5">
        <f t="shared" si="8"/>
        <v>0</v>
      </c>
    </row>
    <row r="465" spans="2:4" hidden="1" x14ac:dyDescent="0.3">
      <c r="B465" s="12">
        <v>44802</v>
      </c>
      <c r="C465" s="5">
        <f>+SUMIF('Direitos Creditórios'!B:B,Resumo!B465,'Direitos Creditórios'!A:A)</f>
        <v>0</v>
      </c>
      <c r="D465" s="5">
        <f t="shared" si="8"/>
        <v>0</v>
      </c>
    </row>
    <row r="466" spans="2:4" hidden="1" x14ac:dyDescent="0.3">
      <c r="B466" s="12">
        <v>44803</v>
      </c>
      <c r="C466" s="5">
        <f>+SUMIF('Direitos Creditórios'!B:B,Resumo!B466,'Direitos Creditórios'!A:A)</f>
        <v>0</v>
      </c>
      <c r="D466" s="5">
        <f t="shared" si="8"/>
        <v>0</v>
      </c>
    </row>
    <row r="467" spans="2:4" hidden="1" x14ac:dyDescent="0.3">
      <c r="B467" s="12">
        <v>44804</v>
      </c>
      <c r="C467" s="5">
        <f>+SUMIF('Direitos Creditórios'!B:B,Resumo!B467,'Direitos Creditórios'!A:A)</f>
        <v>0</v>
      </c>
      <c r="D467" s="5">
        <f t="shared" si="8"/>
        <v>0</v>
      </c>
    </row>
    <row r="468" spans="2:4" hidden="1" x14ac:dyDescent="0.3">
      <c r="B468" s="12">
        <v>44805</v>
      </c>
      <c r="C468" s="5">
        <f>+SUMIF('Direitos Creditórios'!B:B,Resumo!B468,'Direitos Creditórios'!A:A)</f>
        <v>0</v>
      </c>
      <c r="D468" s="5">
        <f t="shared" si="8"/>
        <v>0</v>
      </c>
    </row>
    <row r="469" spans="2:4" hidden="1" x14ac:dyDescent="0.3">
      <c r="B469" s="12">
        <v>44806</v>
      </c>
      <c r="C469" s="5">
        <f>+SUMIF('Direitos Creditórios'!B:B,Resumo!B469,'Direitos Creditórios'!A:A)</f>
        <v>0</v>
      </c>
      <c r="D469" s="5">
        <f t="shared" si="8"/>
        <v>0</v>
      </c>
    </row>
    <row r="470" spans="2:4" hidden="1" x14ac:dyDescent="0.3">
      <c r="B470" s="12">
        <v>44809</v>
      </c>
      <c r="C470" s="5">
        <f>+SUMIF('Direitos Creditórios'!B:B,Resumo!B470,'Direitos Creditórios'!A:A)</f>
        <v>0</v>
      </c>
      <c r="D470" s="5">
        <f t="shared" si="8"/>
        <v>0</v>
      </c>
    </row>
    <row r="471" spans="2:4" hidden="1" x14ac:dyDescent="0.3">
      <c r="B471" s="12">
        <v>44810</v>
      </c>
      <c r="C471" s="5">
        <f>+SUMIF('Direitos Creditórios'!B:B,Resumo!B471,'Direitos Creditórios'!A:A)</f>
        <v>0</v>
      </c>
      <c r="D471" s="5">
        <f t="shared" si="8"/>
        <v>0</v>
      </c>
    </row>
    <row r="472" spans="2:4" hidden="1" x14ac:dyDescent="0.3">
      <c r="B472" s="12">
        <v>44812</v>
      </c>
      <c r="C472" s="5">
        <f>+SUMIF('Direitos Creditórios'!B:B,Resumo!B472,'Direitos Creditórios'!A:A)</f>
        <v>0</v>
      </c>
      <c r="D472" s="5">
        <f t="shared" ref="D472:D522" si="9">+C472*6%</f>
        <v>0</v>
      </c>
    </row>
    <row r="473" spans="2:4" hidden="1" x14ac:dyDescent="0.3">
      <c r="B473" s="12">
        <v>44813</v>
      </c>
      <c r="C473" s="5">
        <f>+SUMIF('Direitos Creditórios'!B:B,Resumo!B473,'Direitos Creditórios'!A:A)</f>
        <v>0</v>
      </c>
      <c r="D473" s="5">
        <f t="shared" si="9"/>
        <v>0</v>
      </c>
    </row>
    <row r="474" spans="2:4" hidden="1" x14ac:dyDescent="0.3">
      <c r="B474" s="12">
        <v>44816</v>
      </c>
      <c r="C474" s="5">
        <f>+SUMIF('Direitos Creditórios'!B:B,Resumo!B474,'Direitos Creditórios'!A:A)</f>
        <v>0</v>
      </c>
      <c r="D474" s="5">
        <f t="shared" si="9"/>
        <v>0</v>
      </c>
    </row>
    <row r="475" spans="2:4" hidden="1" x14ac:dyDescent="0.3">
      <c r="B475" s="12">
        <v>44817</v>
      </c>
      <c r="C475" s="5">
        <f>+SUMIF('Direitos Creditórios'!B:B,Resumo!B475,'Direitos Creditórios'!A:A)</f>
        <v>0</v>
      </c>
      <c r="D475" s="5">
        <f t="shared" si="9"/>
        <v>0</v>
      </c>
    </row>
    <row r="476" spans="2:4" hidden="1" x14ac:dyDescent="0.3">
      <c r="B476" s="12">
        <v>44818</v>
      </c>
      <c r="C476" s="5">
        <f>+SUMIF('Direitos Creditórios'!B:B,Resumo!B476,'Direitos Creditórios'!A:A)</f>
        <v>0</v>
      </c>
      <c r="D476" s="5">
        <f t="shared" si="9"/>
        <v>0</v>
      </c>
    </row>
    <row r="477" spans="2:4" hidden="1" x14ac:dyDescent="0.3">
      <c r="B477" s="12">
        <v>44819</v>
      </c>
      <c r="C477" s="5">
        <f>+SUMIF('Direitos Creditórios'!B:B,Resumo!B477,'Direitos Creditórios'!A:A)</f>
        <v>0</v>
      </c>
      <c r="D477" s="5">
        <f t="shared" si="9"/>
        <v>0</v>
      </c>
    </row>
    <row r="478" spans="2:4" hidden="1" x14ac:dyDescent="0.3">
      <c r="B478" s="12">
        <v>44820</v>
      </c>
      <c r="C478" s="5">
        <f>+SUMIF('Direitos Creditórios'!B:B,Resumo!B478,'Direitos Creditórios'!A:A)</f>
        <v>0</v>
      </c>
      <c r="D478" s="5">
        <f t="shared" si="9"/>
        <v>0</v>
      </c>
    </row>
    <row r="479" spans="2:4" hidden="1" x14ac:dyDescent="0.3">
      <c r="B479" s="12">
        <v>44823</v>
      </c>
      <c r="C479" s="5">
        <f>+SUMIF('Direitos Creditórios'!B:B,Resumo!B479,'Direitos Creditórios'!A:A)</f>
        <v>0</v>
      </c>
      <c r="D479" s="5">
        <f t="shared" si="9"/>
        <v>0</v>
      </c>
    </row>
    <row r="480" spans="2:4" hidden="1" x14ac:dyDescent="0.3">
      <c r="B480" s="12">
        <v>44824</v>
      </c>
      <c r="C480" s="5">
        <f>+SUMIF('Direitos Creditórios'!B:B,Resumo!B480,'Direitos Creditórios'!A:A)</f>
        <v>0</v>
      </c>
      <c r="D480" s="5">
        <f t="shared" si="9"/>
        <v>0</v>
      </c>
    </row>
    <row r="481" spans="2:4" hidden="1" x14ac:dyDescent="0.3">
      <c r="B481" s="12">
        <v>44825</v>
      </c>
      <c r="C481" s="5">
        <f>+SUMIF('Direitos Creditórios'!B:B,Resumo!B481,'Direitos Creditórios'!A:A)</f>
        <v>0</v>
      </c>
      <c r="D481" s="5">
        <f t="shared" si="9"/>
        <v>0</v>
      </c>
    </row>
    <row r="482" spans="2:4" hidden="1" x14ac:dyDescent="0.3">
      <c r="B482" s="12">
        <v>44826</v>
      </c>
      <c r="C482" s="5">
        <f>+SUMIF('Direitos Creditórios'!B:B,Resumo!B482,'Direitos Creditórios'!A:A)</f>
        <v>0</v>
      </c>
      <c r="D482" s="5">
        <f t="shared" si="9"/>
        <v>0</v>
      </c>
    </row>
    <row r="483" spans="2:4" hidden="1" x14ac:dyDescent="0.3">
      <c r="B483" s="12">
        <v>44827</v>
      </c>
      <c r="C483" s="5">
        <f>+SUMIF('Direitos Creditórios'!B:B,Resumo!B483,'Direitos Creditórios'!A:A)</f>
        <v>0</v>
      </c>
      <c r="D483" s="5">
        <f t="shared" si="9"/>
        <v>0</v>
      </c>
    </row>
    <row r="484" spans="2:4" hidden="1" x14ac:dyDescent="0.3">
      <c r="B484" s="12">
        <v>44830</v>
      </c>
      <c r="C484" s="5">
        <f>+SUMIF('Direitos Creditórios'!B:B,Resumo!B484,'Direitos Creditórios'!A:A)</f>
        <v>0</v>
      </c>
      <c r="D484" s="5">
        <f t="shared" si="9"/>
        <v>0</v>
      </c>
    </row>
    <row r="485" spans="2:4" hidden="1" x14ac:dyDescent="0.3">
      <c r="B485" s="12">
        <v>44831</v>
      </c>
      <c r="C485" s="5">
        <f>+SUMIF('Direitos Creditórios'!B:B,Resumo!B485,'Direitos Creditórios'!A:A)</f>
        <v>0</v>
      </c>
      <c r="D485" s="5">
        <f t="shared" si="9"/>
        <v>0</v>
      </c>
    </row>
    <row r="486" spans="2:4" hidden="1" x14ac:dyDescent="0.3">
      <c r="B486" s="12">
        <v>44832</v>
      </c>
      <c r="C486" s="5">
        <f>+SUMIF('Direitos Creditórios'!B:B,Resumo!B486,'Direitos Creditórios'!A:A)</f>
        <v>0</v>
      </c>
      <c r="D486" s="5">
        <f t="shared" si="9"/>
        <v>0</v>
      </c>
    </row>
    <row r="487" spans="2:4" hidden="1" x14ac:dyDescent="0.3">
      <c r="B487" s="12">
        <v>44833</v>
      </c>
      <c r="C487" s="5">
        <f>+SUMIF('Direitos Creditórios'!B:B,Resumo!B487,'Direitos Creditórios'!A:A)</f>
        <v>0</v>
      </c>
      <c r="D487" s="5">
        <f t="shared" si="9"/>
        <v>0</v>
      </c>
    </row>
    <row r="488" spans="2:4" hidden="1" x14ac:dyDescent="0.3">
      <c r="B488" s="12">
        <v>44834</v>
      </c>
      <c r="C488" s="5">
        <f>+SUMIF('Direitos Creditórios'!B:B,Resumo!B488,'Direitos Creditórios'!A:A)</f>
        <v>0</v>
      </c>
      <c r="D488" s="5">
        <f t="shared" si="9"/>
        <v>0</v>
      </c>
    </row>
    <row r="489" spans="2:4" hidden="1" x14ac:dyDescent="0.3">
      <c r="B489" s="12">
        <v>44837</v>
      </c>
      <c r="C489" s="5">
        <f>+SUMIF('Direitos Creditórios'!B:B,Resumo!B489,'Direitos Creditórios'!A:A)</f>
        <v>0</v>
      </c>
      <c r="D489" s="5">
        <f t="shared" si="9"/>
        <v>0</v>
      </c>
    </row>
    <row r="490" spans="2:4" hidden="1" x14ac:dyDescent="0.3">
      <c r="B490" s="12">
        <v>44838</v>
      </c>
      <c r="C490" s="5">
        <f>+SUMIF('Direitos Creditórios'!B:B,Resumo!B490,'Direitos Creditórios'!A:A)</f>
        <v>0</v>
      </c>
      <c r="D490" s="5">
        <f t="shared" si="9"/>
        <v>0</v>
      </c>
    </row>
    <row r="491" spans="2:4" hidden="1" x14ac:dyDescent="0.3">
      <c r="B491" s="12">
        <v>44839</v>
      </c>
      <c r="C491" s="5">
        <f>+SUMIF('Direitos Creditórios'!B:B,Resumo!B491,'Direitos Creditórios'!A:A)</f>
        <v>0</v>
      </c>
      <c r="D491" s="5">
        <f t="shared" si="9"/>
        <v>0</v>
      </c>
    </row>
    <row r="492" spans="2:4" hidden="1" x14ac:dyDescent="0.3">
      <c r="B492" s="12">
        <v>44840</v>
      </c>
      <c r="C492" s="5">
        <f>+SUMIF('Direitos Creditórios'!B:B,Resumo!B492,'Direitos Creditórios'!A:A)</f>
        <v>0</v>
      </c>
      <c r="D492" s="5">
        <f t="shared" si="9"/>
        <v>0</v>
      </c>
    </row>
    <row r="493" spans="2:4" hidden="1" x14ac:dyDescent="0.3">
      <c r="B493" s="12">
        <v>44841</v>
      </c>
      <c r="C493" s="5">
        <f>+SUMIF('Direitos Creditórios'!B:B,Resumo!B493,'Direitos Creditórios'!A:A)</f>
        <v>0</v>
      </c>
      <c r="D493" s="5">
        <f t="shared" si="9"/>
        <v>0</v>
      </c>
    </row>
    <row r="494" spans="2:4" hidden="1" x14ac:dyDescent="0.3">
      <c r="B494" s="12">
        <v>44844</v>
      </c>
      <c r="C494" s="5">
        <f>+SUMIF('Direitos Creditórios'!B:B,Resumo!B494,'Direitos Creditórios'!A:A)</f>
        <v>0</v>
      </c>
      <c r="D494" s="5">
        <f t="shared" si="9"/>
        <v>0</v>
      </c>
    </row>
    <row r="495" spans="2:4" hidden="1" x14ac:dyDescent="0.3">
      <c r="B495" s="12">
        <v>44845</v>
      </c>
      <c r="C495" s="5">
        <f>+SUMIF('Direitos Creditórios'!B:B,Resumo!B495,'Direitos Creditórios'!A:A)</f>
        <v>0</v>
      </c>
      <c r="D495" s="5">
        <f t="shared" si="9"/>
        <v>0</v>
      </c>
    </row>
    <row r="496" spans="2:4" hidden="1" x14ac:dyDescent="0.3">
      <c r="B496" s="12">
        <v>44847</v>
      </c>
      <c r="C496" s="5">
        <f>+SUMIF('Direitos Creditórios'!B:B,Resumo!B496,'Direitos Creditórios'!A:A)</f>
        <v>0</v>
      </c>
      <c r="D496" s="5">
        <f t="shared" si="9"/>
        <v>0</v>
      </c>
    </row>
    <row r="497" spans="2:4" hidden="1" x14ac:dyDescent="0.3">
      <c r="B497" s="12">
        <v>44848</v>
      </c>
      <c r="C497" s="5">
        <f>+SUMIF('Direitos Creditórios'!B:B,Resumo!B497,'Direitos Creditórios'!A:A)</f>
        <v>0</v>
      </c>
      <c r="D497" s="5">
        <f t="shared" si="9"/>
        <v>0</v>
      </c>
    </row>
    <row r="498" spans="2:4" hidden="1" x14ac:dyDescent="0.3">
      <c r="B498" s="12">
        <v>44851</v>
      </c>
      <c r="C498" s="5">
        <f>+SUMIF('Direitos Creditórios'!B:B,Resumo!B498,'Direitos Creditórios'!A:A)</f>
        <v>0</v>
      </c>
      <c r="D498" s="5">
        <f t="shared" si="9"/>
        <v>0</v>
      </c>
    </row>
    <row r="499" spans="2:4" hidden="1" x14ac:dyDescent="0.3">
      <c r="B499" s="12">
        <v>44852</v>
      </c>
      <c r="C499" s="5">
        <f>+SUMIF('Direitos Creditórios'!B:B,Resumo!B499,'Direitos Creditórios'!A:A)</f>
        <v>0</v>
      </c>
      <c r="D499" s="5">
        <f t="shared" si="9"/>
        <v>0</v>
      </c>
    </row>
    <row r="500" spans="2:4" hidden="1" x14ac:dyDescent="0.3">
      <c r="B500" s="12">
        <v>44853</v>
      </c>
      <c r="C500" s="5">
        <f>+SUMIF('Direitos Creditórios'!B:B,Resumo!B500,'Direitos Creditórios'!A:A)</f>
        <v>0</v>
      </c>
      <c r="D500" s="5">
        <f t="shared" si="9"/>
        <v>0</v>
      </c>
    </row>
    <row r="501" spans="2:4" hidden="1" x14ac:dyDescent="0.3">
      <c r="B501" s="12">
        <v>44854</v>
      </c>
      <c r="C501" s="5">
        <f>+SUMIF('Direitos Creditórios'!B:B,Resumo!B501,'Direitos Creditórios'!A:A)</f>
        <v>0</v>
      </c>
      <c r="D501" s="5">
        <f t="shared" si="9"/>
        <v>0</v>
      </c>
    </row>
    <row r="502" spans="2:4" hidden="1" x14ac:dyDescent="0.3">
      <c r="B502" s="12">
        <v>44855</v>
      </c>
      <c r="C502" s="5">
        <f>+SUMIF('Direitos Creditórios'!B:B,Resumo!B502,'Direitos Creditórios'!A:A)</f>
        <v>0</v>
      </c>
      <c r="D502" s="5">
        <f t="shared" si="9"/>
        <v>0</v>
      </c>
    </row>
    <row r="503" spans="2:4" hidden="1" x14ac:dyDescent="0.3">
      <c r="B503" s="12">
        <v>44858</v>
      </c>
      <c r="C503" s="5">
        <f>+SUMIF('Direitos Creditórios'!B:B,Resumo!B503,'Direitos Creditórios'!A:A)</f>
        <v>0</v>
      </c>
      <c r="D503" s="5">
        <f t="shared" si="9"/>
        <v>0</v>
      </c>
    </row>
    <row r="504" spans="2:4" hidden="1" x14ac:dyDescent="0.3">
      <c r="B504" s="12">
        <v>44859</v>
      </c>
      <c r="C504" s="5">
        <f>+SUMIF('Direitos Creditórios'!B:B,Resumo!B504,'Direitos Creditórios'!A:A)</f>
        <v>0</v>
      </c>
      <c r="D504" s="5">
        <f t="shared" si="9"/>
        <v>0</v>
      </c>
    </row>
    <row r="505" spans="2:4" hidden="1" x14ac:dyDescent="0.3">
      <c r="B505" s="12">
        <v>44860</v>
      </c>
      <c r="C505" s="5">
        <f>+SUMIF('Direitos Creditórios'!B:B,Resumo!B505,'Direitos Creditórios'!A:A)</f>
        <v>0</v>
      </c>
      <c r="D505" s="5">
        <f t="shared" si="9"/>
        <v>0</v>
      </c>
    </row>
    <row r="506" spans="2:4" hidden="1" x14ac:dyDescent="0.3">
      <c r="B506" s="12">
        <v>44861</v>
      </c>
      <c r="C506" s="5">
        <f>+SUMIF('Direitos Creditórios'!B:B,Resumo!B506,'Direitos Creditórios'!A:A)</f>
        <v>0</v>
      </c>
      <c r="D506" s="5">
        <f t="shared" si="9"/>
        <v>0</v>
      </c>
    </row>
    <row r="507" spans="2:4" hidden="1" x14ac:dyDescent="0.3">
      <c r="B507" s="12">
        <v>44862</v>
      </c>
      <c r="C507" s="5">
        <f>+SUMIF('Direitos Creditórios'!B:B,Resumo!B507,'Direitos Creditórios'!A:A)</f>
        <v>0</v>
      </c>
      <c r="D507" s="5">
        <f t="shared" si="9"/>
        <v>0</v>
      </c>
    </row>
    <row r="508" spans="2:4" hidden="1" x14ac:dyDescent="0.3">
      <c r="B508" s="12">
        <v>44865</v>
      </c>
      <c r="C508" s="5">
        <f>+SUMIF('Direitos Creditórios'!B:B,Resumo!B508,'Direitos Creditórios'!A:A)</f>
        <v>0</v>
      </c>
      <c r="D508" s="5">
        <f t="shared" si="9"/>
        <v>0</v>
      </c>
    </row>
    <row r="509" spans="2:4" hidden="1" x14ac:dyDescent="0.3">
      <c r="B509" s="12">
        <v>44866</v>
      </c>
      <c r="C509" s="5">
        <f>+SUMIF('Direitos Creditórios'!B:B,Resumo!B509,'Direitos Creditórios'!A:A)</f>
        <v>0</v>
      </c>
      <c r="D509" s="5">
        <f t="shared" si="9"/>
        <v>0</v>
      </c>
    </row>
    <row r="510" spans="2:4" hidden="1" x14ac:dyDescent="0.3">
      <c r="B510" s="12">
        <v>44868</v>
      </c>
      <c r="C510" s="5">
        <f>+SUMIF('Direitos Creditórios'!B:B,Resumo!B510,'Direitos Creditórios'!A:A)</f>
        <v>0</v>
      </c>
      <c r="D510" s="5">
        <f t="shared" si="9"/>
        <v>0</v>
      </c>
    </row>
    <row r="511" spans="2:4" hidden="1" x14ac:dyDescent="0.3">
      <c r="B511" s="12">
        <v>44869</v>
      </c>
      <c r="C511" s="5">
        <f>+SUMIF('Direitos Creditórios'!B:B,Resumo!B511,'Direitos Creditórios'!A:A)</f>
        <v>0</v>
      </c>
      <c r="D511" s="5">
        <f t="shared" si="9"/>
        <v>0</v>
      </c>
    </row>
    <row r="512" spans="2:4" hidden="1" x14ac:dyDescent="0.3">
      <c r="B512" s="12">
        <v>44872</v>
      </c>
      <c r="C512" s="5">
        <f>+SUMIF('Direitos Creditórios'!B:B,Resumo!B512,'Direitos Creditórios'!A:A)</f>
        <v>0</v>
      </c>
      <c r="D512" s="5">
        <f t="shared" si="9"/>
        <v>0</v>
      </c>
    </row>
    <row r="513" spans="2:4" hidden="1" x14ac:dyDescent="0.3">
      <c r="B513" s="12">
        <v>44873</v>
      </c>
      <c r="C513" s="5">
        <f>+SUMIF('Direitos Creditórios'!B:B,Resumo!B513,'Direitos Creditórios'!A:A)</f>
        <v>0</v>
      </c>
      <c r="D513" s="5">
        <f t="shared" si="9"/>
        <v>0</v>
      </c>
    </row>
    <row r="514" spans="2:4" hidden="1" x14ac:dyDescent="0.3">
      <c r="B514" s="12">
        <v>44874</v>
      </c>
      <c r="C514" s="5">
        <f>+SUMIF('Direitos Creditórios'!B:B,Resumo!B514,'Direitos Creditórios'!A:A)</f>
        <v>0</v>
      </c>
      <c r="D514" s="5">
        <f t="shared" si="9"/>
        <v>0</v>
      </c>
    </row>
    <row r="515" spans="2:4" hidden="1" x14ac:dyDescent="0.3">
      <c r="B515" s="12">
        <v>44875</v>
      </c>
      <c r="C515" s="5">
        <f>+SUMIF('Direitos Creditórios'!B:B,Resumo!B515,'Direitos Creditórios'!A:A)</f>
        <v>0</v>
      </c>
      <c r="D515" s="5">
        <f t="shared" si="9"/>
        <v>0</v>
      </c>
    </row>
    <row r="516" spans="2:4" hidden="1" x14ac:dyDescent="0.3">
      <c r="B516" s="12">
        <v>44876</v>
      </c>
      <c r="C516" s="5">
        <f>+SUMIF('Direitos Creditórios'!B:B,Resumo!B516,'Direitos Creditórios'!A:A)</f>
        <v>0</v>
      </c>
      <c r="D516" s="5">
        <f t="shared" si="9"/>
        <v>0</v>
      </c>
    </row>
    <row r="517" spans="2:4" hidden="1" x14ac:dyDescent="0.3">
      <c r="B517" s="12">
        <v>44879</v>
      </c>
      <c r="C517" s="5">
        <f>+SUMIF('Direitos Creditórios'!B:B,Resumo!B517,'Direitos Creditórios'!A:A)</f>
        <v>0</v>
      </c>
      <c r="D517" s="5">
        <f t="shared" si="9"/>
        <v>0</v>
      </c>
    </row>
    <row r="518" spans="2:4" hidden="1" x14ac:dyDescent="0.3">
      <c r="B518" s="12">
        <v>44881</v>
      </c>
      <c r="C518" s="5">
        <f>+SUMIF('Direitos Creditórios'!B:B,Resumo!B518,'Direitos Creditórios'!A:A)</f>
        <v>0</v>
      </c>
      <c r="D518" s="5">
        <f t="shared" si="9"/>
        <v>0</v>
      </c>
    </row>
    <row r="519" spans="2:4" hidden="1" x14ac:dyDescent="0.3">
      <c r="B519" s="12">
        <v>44882</v>
      </c>
      <c r="C519" s="5">
        <f>+SUMIF('Direitos Creditórios'!B:B,Resumo!B519,'Direitos Creditórios'!A:A)</f>
        <v>0</v>
      </c>
      <c r="D519" s="5">
        <f t="shared" si="9"/>
        <v>0</v>
      </c>
    </row>
    <row r="520" spans="2:4" hidden="1" x14ac:dyDescent="0.3">
      <c r="B520" s="12">
        <v>44883</v>
      </c>
      <c r="C520" s="5">
        <f>+SUMIF('Direitos Creditórios'!B:B,Resumo!B520,'Direitos Creditórios'!A:A)</f>
        <v>0</v>
      </c>
      <c r="D520" s="5">
        <f t="shared" si="9"/>
        <v>0</v>
      </c>
    </row>
    <row r="521" spans="2:4" hidden="1" x14ac:dyDescent="0.3">
      <c r="B521" s="12">
        <v>44886</v>
      </c>
      <c r="C521" s="5">
        <f>+SUMIF('Direitos Creditórios'!B:B,Resumo!B521,'Direitos Creditórios'!A:A)</f>
        <v>0</v>
      </c>
      <c r="D521" s="5">
        <f t="shared" si="9"/>
        <v>0</v>
      </c>
    </row>
    <row r="522" spans="2:4" hidden="1" x14ac:dyDescent="0.3">
      <c r="B522" s="12">
        <v>44887</v>
      </c>
      <c r="C522" s="5">
        <f>+SUMIF('Direitos Creditórios'!B:B,Resumo!B522,'Direitos Creditórios'!A:A)</f>
        <v>0</v>
      </c>
      <c r="D522" s="5">
        <f t="shared" si="9"/>
        <v>0</v>
      </c>
    </row>
  </sheetData>
  <autoFilter ref="B26:E522" xr:uid="{00000000-0009-0000-0000-000000000000}">
    <filterColumn colId="1">
      <filters>
        <filter val="R$1.026.734,32"/>
        <filter val="R$1.060.523,90"/>
        <filter val="R$1.650.828,92"/>
        <filter val="R$10.018.106,47"/>
        <filter val="R$10.169.226,54"/>
        <filter val="R$10.346.587,29"/>
        <filter val="R$10.542.021,47"/>
        <filter val="R$12.130.062,82"/>
        <filter val="R$12.137.590,57"/>
        <filter val="R$12.215.464,15"/>
        <filter val="R$12.869.394,02"/>
        <filter val="R$12.892.996,63"/>
        <filter val="R$126.188,17"/>
        <filter val="R$13.627.357,80"/>
        <filter val="R$134.977,44"/>
        <filter val="R$14.290.882,57"/>
        <filter val="R$14.641.387,70"/>
        <filter val="R$14.683.563,68"/>
        <filter val="R$14.818.386,03"/>
        <filter val="R$15.309.723,54"/>
        <filter val="R$15.591.909,33"/>
        <filter val="R$2.185.815,93"/>
        <filter val="R$2.600.615,35"/>
        <filter val="R$20.347.549,65"/>
        <filter val="R$20.673.190,66"/>
        <filter val="R$21.721.537,66"/>
        <filter val="R$22.309.947,64"/>
        <filter val="R$22.576.336,80"/>
        <filter val="R$22.606.907,68"/>
        <filter val="R$24.042.039,30"/>
        <filter val="R$244.320,56"/>
        <filter val="R$3.089.686,42"/>
        <filter val="R$3.221.894,31"/>
        <filter val="R$35.655.211,17"/>
        <filter val="R$356.456,17"/>
        <filter val="R$37.124.818,20"/>
        <filter val="R$4.325.690,24"/>
        <filter val="R$4.339.426,80"/>
        <filter val="R$4.431.466,22"/>
        <filter val="R$4.776.226,43"/>
        <filter val="R$41.671,36"/>
        <filter val="R$43.071,68"/>
        <filter val="R$45.127.012,90"/>
        <filter val="R$5.773.636,67"/>
        <filter val="R$5.884.651,85"/>
        <filter val="R$50.232.444,58"/>
        <filter val="R$502.564,02"/>
        <filter val="R$51.394.157,95"/>
        <filter val="R$52.991.952,50"/>
        <filter val="R$6.957.461,95"/>
        <filter val="R$7.517.165,33"/>
        <filter val="R$73.739.398,46"/>
        <filter val="R$8.707.098,11"/>
        <filter val="R$8.920.268,52"/>
        <filter val="R$88.943,42"/>
        <filter val="R$9.210.175,94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D884"/>
  <sheetViews>
    <sheetView zoomScaleNormal="100" workbookViewId="0">
      <selection activeCell="E12" sqref="E12"/>
    </sheetView>
  </sheetViews>
  <sheetFormatPr defaultRowHeight="14.4" x14ac:dyDescent="0.3"/>
  <cols>
    <col min="1" max="1" width="16.33203125" style="33" bestFit="1" customWidth="1"/>
    <col min="2" max="2" width="23.88671875" style="22" bestFit="1" customWidth="1"/>
    <col min="3" max="3" width="17.5546875" bestFit="1" customWidth="1"/>
    <col min="4" max="4" width="17.33203125" bestFit="1" customWidth="1"/>
  </cols>
  <sheetData>
    <row r="1" spans="1:4" x14ac:dyDescent="0.3">
      <c r="A1" s="34" t="s">
        <v>2</v>
      </c>
      <c r="B1" s="35" t="s">
        <v>19</v>
      </c>
    </row>
    <row r="2" spans="1:4" x14ac:dyDescent="0.3">
      <c r="A2" s="36">
        <v>1316879.649990635</v>
      </c>
      <c r="B2" s="42">
        <v>44162</v>
      </c>
      <c r="C2" s="38"/>
      <c r="D2" s="37"/>
    </row>
    <row r="3" spans="1:4" x14ac:dyDescent="0.3">
      <c r="A3" s="36">
        <v>1589112.160004447</v>
      </c>
      <c r="B3" s="42">
        <v>44162</v>
      </c>
      <c r="D3" s="38"/>
    </row>
    <row r="4" spans="1:4" x14ac:dyDescent="0.3">
      <c r="A4" s="36">
        <v>530932.18000768498</v>
      </c>
      <c r="B4" s="42">
        <v>44162</v>
      </c>
    </row>
    <row r="5" spans="1:4" x14ac:dyDescent="0.3">
      <c r="A5" s="36">
        <v>232241.18000126808</v>
      </c>
      <c r="B5" s="42">
        <v>44162</v>
      </c>
    </row>
    <row r="6" spans="1:4" x14ac:dyDescent="0.3">
      <c r="A6" s="36">
        <v>571598.60000328242</v>
      </c>
      <c r="B6" s="42">
        <v>44162</v>
      </c>
    </row>
    <row r="7" spans="1:4" x14ac:dyDescent="0.3">
      <c r="A7" s="36">
        <v>754876.16680342192</v>
      </c>
      <c r="B7" s="42">
        <v>44166</v>
      </c>
    </row>
    <row r="8" spans="1:4" x14ac:dyDescent="0.3">
      <c r="A8" s="36">
        <v>800531.77286727959</v>
      </c>
      <c r="B8" s="42">
        <v>44168</v>
      </c>
    </row>
    <row r="9" spans="1:4" x14ac:dyDescent="0.3">
      <c r="A9" s="36">
        <v>2235120.0146574122</v>
      </c>
      <c r="B9" s="42">
        <v>44165</v>
      </c>
    </row>
    <row r="10" spans="1:4" x14ac:dyDescent="0.3">
      <c r="A10" s="36">
        <v>850157.76707996929</v>
      </c>
      <c r="B10" s="42">
        <v>44167</v>
      </c>
    </row>
    <row r="11" spans="1:4" x14ac:dyDescent="0.3">
      <c r="A11" s="36">
        <v>36219.254644115645</v>
      </c>
      <c r="B11" s="42">
        <v>44169</v>
      </c>
    </row>
    <row r="12" spans="1:4" x14ac:dyDescent="0.3">
      <c r="A12" s="36">
        <v>234112.72731344495</v>
      </c>
      <c r="B12" s="42">
        <v>44174</v>
      </c>
    </row>
    <row r="13" spans="1:4" x14ac:dyDescent="0.3">
      <c r="A13" s="36">
        <v>159315.64634372891</v>
      </c>
      <c r="B13" s="42">
        <v>44175</v>
      </c>
    </row>
    <row r="14" spans="1:4" x14ac:dyDescent="0.3">
      <c r="A14" s="36">
        <v>3754242.8868744113</v>
      </c>
      <c r="B14" s="42">
        <v>44193</v>
      </c>
    </row>
    <row r="15" spans="1:4" x14ac:dyDescent="0.3">
      <c r="A15" s="36">
        <v>55177.089802603899</v>
      </c>
      <c r="B15" s="42">
        <v>44189</v>
      </c>
    </row>
    <row r="16" spans="1:4" x14ac:dyDescent="0.3">
      <c r="A16" s="36">
        <v>3369179.6588109774</v>
      </c>
      <c r="B16" s="42">
        <v>44187</v>
      </c>
    </row>
    <row r="17" spans="1:2" x14ac:dyDescent="0.3">
      <c r="A17" s="36">
        <v>2626213.7973033036</v>
      </c>
      <c r="B17" s="42">
        <v>44186</v>
      </c>
    </row>
    <row r="18" spans="1:2" x14ac:dyDescent="0.3">
      <c r="A18" s="36">
        <v>475502.8400027515</v>
      </c>
      <c r="B18" s="42">
        <v>44162</v>
      </c>
    </row>
    <row r="19" spans="1:2" x14ac:dyDescent="0.3">
      <c r="A19" s="36">
        <v>141111.01285095123</v>
      </c>
      <c r="B19" s="42">
        <v>44193</v>
      </c>
    </row>
    <row r="20" spans="1:2" x14ac:dyDescent="0.3">
      <c r="A20" s="36">
        <v>165883.29573513111</v>
      </c>
      <c r="B20" s="42">
        <v>44186</v>
      </c>
    </row>
    <row r="21" spans="1:2" x14ac:dyDescent="0.3">
      <c r="A21" s="36">
        <v>173848.96988897983</v>
      </c>
      <c r="B21" s="42">
        <v>44188</v>
      </c>
    </row>
    <row r="22" spans="1:2" x14ac:dyDescent="0.3">
      <c r="A22" s="36">
        <v>183654.99946394996</v>
      </c>
      <c r="B22" s="42">
        <v>44187</v>
      </c>
    </row>
    <row r="23" spans="1:2" x14ac:dyDescent="0.3">
      <c r="A23" s="36">
        <v>281788.50252804399</v>
      </c>
      <c r="B23" s="42">
        <v>44193</v>
      </c>
    </row>
    <row r="24" spans="1:2" x14ac:dyDescent="0.3">
      <c r="A24" s="36">
        <v>279214.19738575118</v>
      </c>
      <c r="B24" s="42">
        <v>44188</v>
      </c>
    </row>
    <row r="25" spans="1:2" x14ac:dyDescent="0.3">
      <c r="A25" s="36">
        <v>272886.11282615468</v>
      </c>
      <c r="B25" s="42">
        <v>44187</v>
      </c>
    </row>
    <row r="26" spans="1:2" x14ac:dyDescent="0.3">
      <c r="A26" s="36">
        <v>194739.31171737873</v>
      </c>
      <c r="B26" s="42">
        <v>44186</v>
      </c>
    </row>
    <row r="27" spans="1:2" x14ac:dyDescent="0.3">
      <c r="A27" s="36">
        <v>28582.359999932687</v>
      </c>
      <c r="B27" s="42">
        <v>44162</v>
      </c>
    </row>
    <row r="28" spans="1:2" x14ac:dyDescent="0.3">
      <c r="A28" s="36">
        <v>714260.13868854078</v>
      </c>
      <c r="B28" s="42">
        <v>44193</v>
      </c>
    </row>
    <row r="29" spans="1:2" x14ac:dyDescent="0.3">
      <c r="A29" s="36">
        <v>39756.310868238754</v>
      </c>
      <c r="B29" s="42">
        <v>44189</v>
      </c>
    </row>
    <row r="30" spans="1:2" x14ac:dyDescent="0.3">
      <c r="A30" s="36">
        <v>822825.60062578786</v>
      </c>
      <c r="B30" s="42">
        <v>44188</v>
      </c>
    </row>
    <row r="31" spans="1:2" x14ac:dyDescent="0.3">
      <c r="A31" s="36">
        <v>1762377.6194686359</v>
      </c>
      <c r="B31" s="42">
        <v>44187</v>
      </c>
    </row>
    <row r="32" spans="1:2" x14ac:dyDescent="0.3">
      <c r="A32" s="36">
        <v>1783467.6299698865</v>
      </c>
      <c r="B32" s="42">
        <v>44186</v>
      </c>
    </row>
    <row r="33" spans="1:2" x14ac:dyDescent="0.3">
      <c r="A33" s="36">
        <v>224873.74000203304</v>
      </c>
      <c r="B33" s="42">
        <v>44162</v>
      </c>
    </row>
    <row r="34" spans="1:2" x14ac:dyDescent="0.3">
      <c r="A34" s="36">
        <v>245997.53935812775</v>
      </c>
      <c r="B34" s="42">
        <v>44193</v>
      </c>
    </row>
    <row r="35" spans="1:2" x14ac:dyDescent="0.3">
      <c r="A35" s="36">
        <v>604392.03100284655</v>
      </c>
      <c r="B35" s="42">
        <v>44188</v>
      </c>
    </row>
    <row r="36" spans="1:2" x14ac:dyDescent="0.3">
      <c r="A36" s="36">
        <v>583606.94718863838</v>
      </c>
      <c r="B36" s="42">
        <v>44176</v>
      </c>
    </row>
    <row r="37" spans="1:2" x14ac:dyDescent="0.3">
      <c r="A37" s="36">
        <v>730218.6338337434</v>
      </c>
      <c r="B37" s="42">
        <v>44175</v>
      </c>
    </row>
    <row r="38" spans="1:2" x14ac:dyDescent="0.3">
      <c r="A38" s="36">
        <v>185752.36644970431</v>
      </c>
      <c r="B38" s="42">
        <v>44182</v>
      </c>
    </row>
    <row r="39" spans="1:2" x14ac:dyDescent="0.3">
      <c r="A39" s="36">
        <v>645024.27338288899</v>
      </c>
      <c r="B39" s="42">
        <v>44187</v>
      </c>
    </row>
    <row r="40" spans="1:2" x14ac:dyDescent="0.3">
      <c r="A40" s="36">
        <v>1982436.4533029154</v>
      </c>
      <c r="B40" s="42">
        <v>44186</v>
      </c>
    </row>
    <row r="41" spans="1:2" x14ac:dyDescent="0.3">
      <c r="A41" s="36">
        <v>47927.502645777575</v>
      </c>
      <c r="B41" s="42">
        <v>44183</v>
      </c>
    </row>
    <row r="42" spans="1:2" x14ac:dyDescent="0.3">
      <c r="A42" s="36">
        <v>848513.30455412413</v>
      </c>
      <c r="B42" s="42">
        <v>44174</v>
      </c>
    </row>
    <row r="43" spans="1:2" x14ac:dyDescent="0.3">
      <c r="A43" s="36">
        <v>774240.17080151034</v>
      </c>
      <c r="B43" s="42">
        <v>44173</v>
      </c>
    </row>
    <row r="44" spans="1:2" x14ac:dyDescent="0.3">
      <c r="A44" s="36">
        <v>247723.36416171174</v>
      </c>
      <c r="B44" s="42">
        <v>44181</v>
      </c>
    </row>
    <row r="45" spans="1:2" x14ac:dyDescent="0.3">
      <c r="A45" s="36">
        <v>2356932.1417250736</v>
      </c>
      <c r="B45" s="42">
        <v>44172</v>
      </c>
    </row>
    <row r="46" spans="1:2" x14ac:dyDescent="0.3">
      <c r="A46" s="36">
        <v>261057.78880597863</v>
      </c>
      <c r="B46" s="42">
        <v>44180</v>
      </c>
    </row>
    <row r="47" spans="1:2" x14ac:dyDescent="0.3">
      <c r="A47" s="36">
        <v>1470622.8857816278</v>
      </c>
      <c r="B47" s="42">
        <v>44179</v>
      </c>
    </row>
    <row r="48" spans="1:2" x14ac:dyDescent="0.3">
      <c r="A48" s="36">
        <v>33064.640000337706</v>
      </c>
      <c r="B48" s="42">
        <v>44162</v>
      </c>
    </row>
    <row r="49" spans="1:2" x14ac:dyDescent="0.3">
      <c r="A49" s="36">
        <v>1156331.4457416027</v>
      </c>
      <c r="B49" s="42">
        <v>44165</v>
      </c>
    </row>
    <row r="50" spans="1:2" x14ac:dyDescent="0.3">
      <c r="A50" s="36">
        <v>303399.5834153046</v>
      </c>
      <c r="B50" s="42">
        <v>44166</v>
      </c>
    </row>
    <row r="51" spans="1:2" x14ac:dyDescent="0.3">
      <c r="A51" s="36">
        <v>113328.17705170573</v>
      </c>
      <c r="B51" s="42">
        <v>44167</v>
      </c>
    </row>
    <row r="52" spans="1:2" x14ac:dyDescent="0.3">
      <c r="A52" s="36">
        <v>118712.57969574626</v>
      </c>
      <c r="B52" s="42">
        <v>44168</v>
      </c>
    </row>
    <row r="53" spans="1:2" x14ac:dyDescent="0.3">
      <c r="A53" s="36">
        <v>569930.01246810053</v>
      </c>
      <c r="B53" s="42">
        <v>44169</v>
      </c>
    </row>
    <row r="54" spans="1:2" x14ac:dyDescent="0.3">
      <c r="A54" s="36">
        <v>2715576.3138282835</v>
      </c>
      <c r="B54" s="42">
        <v>44168</v>
      </c>
    </row>
    <row r="55" spans="1:2" x14ac:dyDescent="0.3">
      <c r="A55" s="36">
        <v>192454.14341077415</v>
      </c>
      <c r="B55" s="42">
        <v>44167</v>
      </c>
    </row>
    <row r="56" spans="1:2" x14ac:dyDescent="0.3">
      <c r="A56" s="36">
        <v>4032721.6028486891</v>
      </c>
      <c r="B56" s="42">
        <v>44166</v>
      </c>
    </row>
    <row r="57" spans="1:2" x14ac:dyDescent="0.3">
      <c r="A57" s="36">
        <v>142633.21302765986</v>
      </c>
      <c r="B57" s="42">
        <v>44168</v>
      </c>
    </row>
    <row r="58" spans="1:2" x14ac:dyDescent="0.3">
      <c r="A58" s="36">
        <v>15729.236458171708</v>
      </c>
      <c r="B58" s="42">
        <v>44167</v>
      </c>
    </row>
    <row r="59" spans="1:2" x14ac:dyDescent="0.3">
      <c r="A59" s="36">
        <v>35562.18624282872</v>
      </c>
      <c r="B59" s="42">
        <v>44169</v>
      </c>
    </row>
    <row r="60" spans="1:2" x14ac:dyDescent="0.3">
      <c r="A60" s="36">
        <v>447007.05942355579</v>
      </c>
      <c r="B60" s="42">
        <v>44168</v>
      </c>
    </row>
    <row r="61" spans="1:2" x14ac:dyDescent="0.3">
      <c r="A61" s="36">
        <v>62720.311966358691</v>
      </c>
      <c r="B61" s="42">
        <v>44167</v>
      </c>
    </row>
    <row r="62" spans="1:2" x14ac:dyDescent="0.3">
      <c r="A62" s="36">
        <v>241414.35413643584</v>
      </c>
      <c r="B62" s="42">
        <v>44169</v>
      </c>
    </row>
    <row r="63" spans="1:2" x14ac:dyDescent="0.3">
      <c r="A63" s="36">
        <v>2139498.1781373983</v>
      </c>
      <c r="B63" s="42">
        <v>44168</v>
      </c>
    </row>
    <row r="64" spans="1:2" x14ac:dyDescent="0.3">
      <c r="A64" s="36">
        <v>291933.88047848723</v>
      </c>
      <c r="B64" s="42">
        <v>44167</v>
      </c>
    </row>
    <row r="65" spans="1:2" x14ac:dyDescent="0.3">
      <c r="A65" s="36">
        <v>1767541.1103807217</v>
      </c>
      <c r="B65" s="42">
        <v>44166</v>
      </c>
    </row>
    <row r="66" spans="1:2" x14ac:dyDescent="0.3">
      <c r="A66" s="36">
        <v>26233.208173517069</v>
      </c>
      <c r="B66" s="42">
        <v>44169</v>
      </c>
    </row>
    <row r="67" spans="1:2" x14ac:dyDescent="0.3">
      <c r="A67" s="36">
        <v>177267.28794228029</v>
      </c>
      <c r="B67" s="42">
        <v>44168</v>
      </c>
    </row>
    <row r="68" spans="1:2" x14ac:dyDescent="0.3">
      <c r="A68" s="36">
        <v>43367.841453416375</v>
      </c>
      <c r="B68" s="42">
        <v>44167</v>
      </c>
    </row>
    <row r="69" spans="1:2" x14ac:dyDescent="0.3">
      <c r="A69" s="36">
        <v>98923.488659807772</v>
      </c>
      <c r="B69" s="42">
        <v>44166</v>
      </c>
    </row>
    <row r="70" spans="1:2" x14ac:dyDescent="0.3">
      <c r="A70" s="36">
        <v>673588.38040909229</v>
      </c>
      <c r="B70" s="42">
        <v>44169</v>
      </c>
    </row>
    <row r="71" spans="1:2" x14ac:dyDescent="0.3">
      <c r="A71" s="36">
        <v>1468803.5457064456</v>
      </c>
      <c r="B71" s="42">
        <v>44169</v>
      </c>
    </row>
    <row r="72" spans="1:2" x14ac:dyDescent="0.3">
      <c r="A72" s="36">
        <v>533315.56482687546</v>
      </c>
      <c r="B72" s="42">
        <v>44169</v>
      </c>
    </row>
    <row r="73" spans="1:2" x14ac:dyDescent="0.3">
      <c r="A73" s="36">
        <v>249487.98093322967</v>
      </c>
      <c r="B73" s="42">
        <v>44169</v>
      </c>
    </row>
    <row r="74" spans="1:2" x14ac:dyDescent="0.3">
      <c r="A74" s="36">
        <v>1022863.0452566852</v>
      </c>
      <c r="B74" s="42">
        <v>44172</v>
      </c>
    </row>
    <row r="75" spans="1:2" x14ac:dyDescent="0.3">
      <c r="A75" s="36">
        <v>2516628.3398926225</v>
      </c>
      <c r="B75" s="42">
        <v>44172</v>
      </c>
    </row>
    <row r="76" spans="1:2" x14ac:dyDescent="0.3">
      <c r="A76" s="36">
        <v>918686.04038556467</v>
      </c>
      <c r="B76" s="42">
        <v>44172</v>
      </c>
    </row>
    <row r="77" spans="1:2" x14ac:dyDescent="0.3">
      <c r="A77" s="36">
        <v>404137.0698111502</v>
      </c>
      <c r="B77" s="42">
        <v>44172</v>
      </c>
    </row>
    <row r="78" spans="1:2" x14ac:dyDescent="0.3">
      <c r="A78" s="36">
        <v>1162958.1599612178</v>
      </c>
      <c r="B78" s="42">
        <v>44172</v>
      </c>
    </row>
    <row r="79" spans="1:2" x14ac:dyDescent="0.3">
      <c r="A79" s="36">
        <v>2848350.4783831951</v>
      </c>
      <c r="B79" s="42">
        <v>44172</v>
      </c>
    </row>
    <row r="80" spans="1:2" x14ac:dyDescent="0.3">
      <c r="A80" s="36">
        <v>1028839.4316616224</v>
      </c>
      <c r="B80" s="42">
        <v>44172</v>
      </c>
    </row>
    <row r="81" spans="1:2" x14ac:dyDescent="0.3">
      <c r="A81" s="36">
        <v>433991.19308018073</v>
      </c>
      <c r="B81" s="42">
        <v>44172</v>
      </c>
    </row>
    <row r="82" spans="1:2" x14ac:dyDescent="0.3">
      <c r="A82" s="36">
        <v>14103727.867101556</v>
      </c>
      <c r="B82" s="42">
        <v>44172</v>
      </c>
    </row>
    <row r="83" spans="1:2" x14ac:dyDescent="0.3">
      <c r="A83" s="36">
        <v>10972.168155909576</v>
      </c>
      <c r="B83" s="42">
        <v>44172</v>
      </c>
    </row>
    <row r="84" spans="1:2" x14ac:dyDescent="0.3">
      <c r="A84" s="36">
        <v>1011398.6706162242</v>
      </c>
      <c r="B84" s="42">
        <v>44172</v>
      </c>
    </row>
    <row r="85" spans="1:2" x14ac:dyDescent="0.3">
      <c r="A85" s="36">
        <v>7563922.2930379733</v>
      </c>
      <c r="B85" s="42">
        <v>44172</v>
      </c>
    </row>
    <row r="86" spans="1:2" x14ac:dyDescent="0.3">
      <c r="A86" s="36">
        <v>1562268.4073304879</v>
      </c>
      <c r="B86" s="42">
        <v>44172</v>
      </c>
    </row>
    <row r="87" spans="1:2" x14ac:dyDescent="0.3">
      <c r="A87" s="36">
        <v>3410869.0715927761</v>
      </c>
      <c r="B87" s="42">
        <v>44207</v>
      </c>
    </row>
    <row r="88" spans="1:2" x14ac:dyDescent="0.3">
      <c r="A88" s="36">
        <v>459504.1363617006</v>
      </c>
      <c r="B88" s="42">
        <v>44176</v>
      </c>
    </row>
    <row r="89" spans="1:2" x14ac:dyDescent="0.3">
      <c r="A89" s="36">
        <v>6671888.7670457046</v>
      </c>
      <c r="B89" s="42">
        <v>44175</v>
      </c>
    </row>
    <row r="90" spans="1:2" x14ac:dyDescent="0.3">
      <c r="A90" s="36">
        <v>50865.204977925328</v>
      </c>
      <c r="B90" s="42">
        <v>44174</v>
      </c>
    </row>
    <row r="91" spans="1:2" x14ac:dyDescent="0.3">
      <c r="A91" s="36">
        <v>99945.276165213509</v>
      </c>
      <c r="B91" s="42">
        <v>44207</v>
      </c>
    </row>
    <row r="92" spans="1:2" x14ac:dyDescent="0.3">
      <c r="A92" s="36">
        <v>13479.302933759378</v>
      </c>
      <c r="B92" s="42">
        <v>44176</v>
      </c>
    </row>
    <row r="93" spans="1:2" x14ac:dyDescent="0.3">
      <c r="A93" s="36">
        <v>297435.89766014955</v>
      </c>
      <c r="B93" s="42">
        <v>44175</v>
      </c>
    </row>
    <row r="94" spans="1:2" x14ac:dyDescent="0.3">
      <c r="A94" s="36">
        <v>225706.2917552767</v>
      </c>
      <c r="B94" s="42">
        <v>44207</v>
      </c>
    </row>
    <row r="95" spans="1:2" x14ac:dyDescent="0.3">
      <c r="A95" s="36">
        <v>21547.290726878851</v>
      </c>
      <c r="B95" s="42">
        <v>44176</v>
      </c>
    </row>
    <row r="96" spans="1:2" x14ac:dyDescent="0.3">
      <c r="A96" s="36">
        <v>485053.42452978069</v>
      </c>
      <c r="B96" s="42">
        <v>44175</v>
      </c>
    </row>
    <row r="97" spans="1:2" x14ac:dyDescent="0.3">
      <c r="A97" s="36">
        <v>1688629.4784193954</v>
      </c>
      <c r="B97" s="42">
        <v>44207</v>
      </c>
    </row>
    <row r="98" spans="1:2" x14ac:dyDescent="0.3">
      <c r="A98" s="36">
        <v>21671.994469370198</v>
      </c>
      <c r="B98" s="42">
        <v>44204</v>
      </c>
    </row>
    <row r="99" spans="1:2" x14ac:dyDescent="0.3">
      <c r="A99" s="36">
        <v>185932.4053196983</v>
      </c>
      <c r="B99" s="42">
        <v>44176</v>
      </c>
    </row>
    <row r="100" spans="1:2" x14ac:dyDescent="0.3">
      <c r="A100" s="36">
        <v>3258644.7443774366</v>
      </c>
      <c r="B100" s="42">
        <v>44175</v>
      </c>
    </row>
    <row r="101" spans="1:2" x14ac:dyDescent="0.3">
      <c r="A101" s="36">
        <v>15906.00140127056</v>
      </c>
      <c r="B101" s="42">
        <v>44173</v>
      </c>
    </row>
    <row r="102" spans="1:2" x14ac:dyDescent="0.3">
      <c r="A102" s="36">
        <v>241999.57508608402</v>
      </c>
      <c r="B102" s="42">
        <v>44207</v>
      </c>
    </row>
    <row r="103" spans="1:2" x14ac:dyDescent="0.3">
      <c r="A103" s="36">
        <v>10247.735313877851</v>
      </c>
      <c r="B103" s="42">
        <v>44202</v>
      </c>
    </row>
    <row r="104" spans="1:2" x14ac:dyDescent="0.3">
      <c r="A104" s="36">
        <v>44812.963855532646</v>
      </c>
      <c r="B104" s="42">
        <v>44176</v>
      </c>
    </row>
    <row r="105" spans="1:2" x14ac:dyDescent="0.3">
      <c r="A105" s="36">
        <v>476403.41766798758</v>
      </c>
      <c r="B105" s="42">
        <v>44175</v>
      </c>
    </row>
    <row r="106" spans="1:2" x14ac:dyDescent="0.3">
      <c r="A106" s="36">
        <v>158342.91724656869</v>
      </c>
      <c r="B106" s="42">
        <v>44174</v>
      </c>
    </row>
    <row r="107" spans="1:2" x14ac:dyDescent="0.3">
      <c r="A107" s="36">
        <v>446058.6369960669</v>
      </c>
      <c r="B107" s="42">
        <v>44173</v>
      </c>
    </row>
    <row r="108" spans="1:2" x14ac:dyDescent="0.3">
      <c r="A108" s="36">
        <v>295147.18444266217</v>
      </c>
      <c r="B108" s="42">
        <v>44172</v>
      </c>
    </row>
    <row r="109" spans="1:2" x14ac:dyDescent="0.3">
      <c r="A109" s="36">
        <v>342955.83516718226</v>
      </c>
      <c r="B109" s="42">
        <v>44169</v>
      </c>
    </row>
    <row r="110" spans="1:2" x14ac:dyDescent="0.3">
      <c r="A110" s="36">
        <v>15401.256515988051</v>
      </c>
      <c r="B110" s="42">
        <v>44173</v>
      </c>
    </row>
    <row r="111" spans="1:2" x14ac:dyDescent="0.3">
      <c r="A111" s="36">
        <v>15948.443482050152</v>
      </c>
      <c r="B111" s="42">
        <v>44169</v>
      </c>
    </row>
    <row r="112" spans="1:2" x14ac:dyDescent="0.3">
      <c r="A112" s="36">
        <v>11411.311725723835</v>
      </c>
      <c r="B112" s="42">
        <v>44174</v>
      </c>
    </row>
    <row r="113" spans="1:2" x14ac:dyDescent="0.3">
      <c r="A113" s="36">
        <v>20329.730149481071</v>
      </c>
      <c r="B113" s="42">
        <v>44173</v>
      </c>
    </row>
    <row r="114" spans="1:2" x14ac:dyDescent="0.3">
      <c r="A114" s="36">
        <v>23139.208575281194</v>
      </c>
      <c r="B114" s="42">
        <v>44169</v>
      </c>
    </row>
    <row r="115" spans="1:2" x14ac:dyDescent="0.3">
      <c r="A115" s="36">
        <v>67554.619861627827</v>
      </c>
      <c r="B115" s="42">
        <v>44174</v>
      </c>
    </row>
    <row r="116" spans="1:2" x14ac:dyDescent="0.3">
      <c r="A116" s="36">
        <v>133572.00010546847</v>
      </c>
      <c r="B116" s="42">
        <v>44173</v>
      </c>
    </row>
    <row r="117" spans="1:2" x14ac:dyDescent="0.3">
      <c r="A117" s="36">
        <v>738499.25708123029</v>
      </c>
      <c r="B117" s="42">
        <v>44172</v>
      </c>
    </row>
    <row r="118" spans="1:2" x14ac:dyDescent="0.3">
      <c r="A118" s="36">
        <v>167129.14179325118</v>
      </c>
      <c r="B118" s="42">
        <v>44169</v>
      </c>
    </row>
    <row r="119" spans="1:2" x14ac:dyDescent="0.3">
      <c r="A119" s="36">
        <v>20407.757568178524</v>
      </c>
      <c r="B119" s="42">
        <v>44173</v>
      </c>
    </row>
    <row r="120" spans="1:2" x14ac:dyDescent="0.3">
      <c r="A120" s="36">
        <v>93526.22218308333</v>
      </c>
      <c r="B120" s="42">
        <v>44172</v>
      </c>
    </row>
    <row r="121" spans="1:2" x14ac:dyDescent="0.3">
      <c r="A121" s="36">
        <v>19548.19011556586</v>
      </c>
      <c r="B121" s="42">
        <v>44175</v>
      </c>
    </row>
    <row r="122" spans="1:2" x14ac:dyDescent="0.3">
      <c r="A122" s="36">
        <v>12724.743324448651</v>
      </c>
      <c r="B122" s="42">
        <v>44174</v>
      </c>
    </row>
    <row r="123" spans="1:2" x14ac:dyDescent="0.3">
      <c r="A123" s="36">
        <v>24320.141227398228</v>
      </c>
      <c r="B123" s="42">
        <v>44169</v>
      </c>
    </row>
    <row r="124" spans="1:2" x14ac:dyDescent="0.3">
      <c r="A124" s="36">
        <v>7012979.2104464425</v>
      </c>
      <c r="B124" s="42">
        <v>44176</v>
      </c>
    </row>
    <row r="125" spans="1:2" x14ac:dyDescent="0.3">
      <c r="A125" s="36">
        <v>544819.25792588096</v>
      </c>
      <c r="B125" s="42">
        <v>44176</v>
      </c>
    </row>
    <row r="126" spans="1:2" x14ac:dyDescent="0.3">
      <c r="A126" s="36">
        <v>435189.84143587446</v>
      </c>
      <c r="B126" s="42">
        <v>44176</v>
      </c>
    </row>
    <row r="127" spans="1:2" x14ac:dyDescent="0.3">
      <c r="A127" s="36">
        <v>19884106.240171753</v>
      </c>
      <c r="B127" s="42">
        <v>44179</v>
      </c>
    </row>
    <row r="128" spans="1:2" x14ac:dyDescent="0.3">
      <c r="A128" s="36">
        <v>20291.161564872396</v>
      </c>
      <c r="B128" s="42">
        <v>44179</v>
      </c>
    </row>
    <row r="129" spans="1:2" x14ac:dyDescent="0.3">
      <c r="A129" s="36">
        <v>1086171.9525948891</v>
      </c>
      <c r="B129" s="42">
        <v>44179</v>
      </c>
    </row>
    <row r="130" spans="1:2" x14ac:dyDescent="0.3">
      <c r="A130" s="36">
        <v>145627.43196761078</v>
      </c>
      <c r="B130" s="42">
        <v>44203</v>
      </c>
    </row>
    <row r="131" spans="1:2" x14ac:dyDescent="0.3">
      <c r="A131" s="36">
        <v>281946.25757377234</v>
      </c>
      <c r="B131" s="42">
        <v>44202</v>
      </c>
    </row>
    <row r="132" spans="1:2" x14ac:dyDescent="0.3">
      <c r="A132" s="36">
        <v>284273.71430191351</v>
      </c>
      <c r="B132" s="42">
        <v>44201</v>
      </c>
    </row>
    <row r="133" spans="1:2" x14ac:dyDescent="0.3">
      <c r="A133" s="36">
        <v>15174.18614781243</v>
      </c>
      <c r="B133" s="42">
        <v>44202</v>
      </c>
    </row>
    <row r="134" spans="1:2" x14ac:dyDescent="0.3">
      <c r="A134" s="36">
        <v>12500.226450522356</v>
      </c>
      <c r="B134" s="42">
        <v>44201</v>
      </c>
    </row>
    <row r="135" spans="1:2" x14ac:dyDescent="0.3">
      <c r="A135" s="36">
        <v>11442.809130322697</v>
      </c>
      <c r="B135" s="42">
        <v>44182</v>
      </c>
    </row>
    <row r="136" spans="1:2" x14ac:dyDescent="0.3">
      <c r="A136" s="36">
        <v>36701.607992993129</v>
      </c>
      <c r="B136" s="42">
        <v>44204</v>
      </c>
    </row>
    <row r="137" spans="1:2" x14ac:dyDescent="0.3">
      <c r="A137" s="36">
        <v>76460.92945263852</v>
      </c>
      <c r="B137" s="42">
        <v>44203</v>
      </c>
    </row>
    <row r="138" spans="1:2" x14ac:dyDescent="0.3">
      <c r="A138" s="36">
        <v>111006.32008113497</v>
      </c>
      <c r="B138" s="42">
        <v>44202</v>
      </c>
    </row>
    <row r="139" spans="1:2" x14ac:dyDescent="0.3">
      <c r="A139" s="36">
        <v>126165.70636316862</v>
      </c>
      <c r="B139" s="42">
        <v>44201</v>
      </c>
    </row>
    <row r="140" spans="1:2" x14ac:dyDescent="0.3">
      <c r="A140" s="36">
        <v>6631467.1223487873</v>
      </c>
      <c r="B140" s="42">
        <v>44179</v>
      </c>
    </row>
    <row r="141" spans="1:2" x14ac:dyDescent="0.3">
      <c r="A141" s="36">
        <v>12352.837804206534</v>
      </c>
      <c r="B141" s="42">
        <v>44203</v>
      </c>
    </row>
    <row r="142" spans="1:2" x14ac:dyDescent="0.3">
      <c r="A142" s="36">
        <v>19914.853626342243</v>
      </c>
      <c r="B142" s="42">
        <v>44202</v>
      </c>
    </row>
    <row r="143" spans="1:2" x14ac:dyDescent="0.3">
      <c r="A143" s="36">
        <v>14140.926461716035</v>
      </c>
      <c r="B143" s="42">
        <v>44201</v>
      </c>
    </row>
    <row r="144" spans="1:2" x14ac:dyDescent="0.3">
      <c r="A144" s="36">
        <v>212148.23350917595</v>
      </c>
      <c r="B144" s="42">
        <v>44179</v>
      </c>
    </row>
    <row r="145" spans="1:2" x14ac:dyDescent="0.3">
      <c r="A145" s="36">
        <v>387609.8585189624</v>
      </c>
      <c r="B145" s="42">
        <v>44183</v>
      </c>
    </row>
    <row r="146" spans="1:2" x14ac:dyDescent="0.3">
      <c r="A146" s="36">
        <v>6666119.4225153532</v>
      </c>
      <c r="B146" s="42">
        <v>44182</v>
      </c>
    </row>
    <row r="147" spans="1:2" x14ac:dyDescent="0.3">
      <c r="A147" s="36">
        <v>287179.99567767599</v>
      </c>
      <c r="B147" s="42">
        <v>44182</v>
      </c>
    </row>
    <row r="148" spans="1:2" x14ac:dyDescent="0.3">
      <c r="A148" s="36">
        <v>26199.517007018589</v>
      </c>
      <c r="B148" s="42">
        <v>44183</v>
      </c>
    </row>
    <row r="149" spans="1:2" x14ac:dyDescent="0.3">
      <c r="A149" s="36">
        <v>515503.63043546409</v>
      </c>
      <c r="B149" s="42">
        <v>44182</v>
      </c>
    </row>
    <row r="150" spans="1:2" x14ac:dyDescent="0.3">
      <c r="A150" s="36">
        <v>208023.19674820927</v>
      </c>
      <c r="B150" s="42">
        <v>44183</v>
      </c>
    </row>
    <row r="151" spans="1:2" x14ac:dyDescent="0.3">
      <c r="A151" s="36">
        <v>3306141.8167343326</v>
      </c>
      <c r="B151" s="42">
        <v>44182</v>
      </c>
    </row>
    <row r="152" spans="1:2" x14ac:dyDescent="0.3">
      <c r="A152" s="36">
        <v>18267.418055091875</v>
      </c>
      <c r="B152" s="42">
        <v>44183</v>
      </c>
    </row>
    <row r="153" spans="1:2" x14ac:dyDescent="0.3">
      <c r="A153" s="36">
        <v>503356.43624330586</v>
      </c>
      <c r="B153" s="42">
        <v>44182</v>
      </c>
    </row>
    <row r="154" spans="1:2" x14ac:dyDescent="0.3">
      <c r="A154" s="36">
        <v>73595.319621757415</v>
      </c>
      <c r="B154" s="42">
        <v>44181</v>
      </c>
    </row>
    <row r="155" spans="1:2" x14ac:dyDescent="0.3">
      <c r="A155" s="36">
        <v>1970109.4565160901</v>
      </c>
      <c r="B155" s="42">
        <v>44183</v>
      </c>
    </row>
    <row r="156" spans="1:2" x14ac:dyDescent="0.3">
      <c r="A156" s="36">
        <v>422327.2776579847</v>
      </c>
      <c r="B156" s="42">
        <v>44182</v>
      </c>
    </row>
    <row r="157" spans="1:2" x14ac:dyDescent="0.3">
      <c r="A157" s="36">
        <v>1044979.138717314</v>
      </c>
      <c r="B157" s="42">
        <v>44181</v>
      </c>
    </row>
    <row r="158" spans="1:2" x14ac:dyDescent="0.3">
      <c r="A158" s="36">
        <v>560037.25575055426</v>
      </c>
      <c r="B158" s="42">
        <v>44181</v>
      </c>
    </row>
    <row r="159" spans="1:2" x14ac:dyDescent="0.3">
      <c r="A159" s="36">
        <v>2443871.1060572066</v>
      </c>
      <c r="B159" s="42">
        <v>44183</v>
      </c>
    </row>
    <row r="160" spans="1:2" x14ac:dyDescent="0.3">
      <c r="A160" s="36">
        <v>1077311.3207807862</v>
      </c>
      <c r="B160" s="42">
        <v>44182</v>
      </c>
    </row>
    <row r="161" spans="1:2" x14ac:dyDescent="0.3">
      <c r="A161" s="36">
        <v>835018.45065444219</v>
      </c>
      <c r="B161" s="42">
        <v>44183</v>
      </c>
    </row>
    <row r="162" spans="1:2" x14ac:dyDescent="0.3">
      <c r="A162" s="36">
        <v>367852.73406038369</v>
      </c>
      <c r="B162" s="42">
        <v>44182</v>
      </c>
    </row>
    <row r="163" spans="1:2" x14ac:dyDescent="0.3">
      <c r="A163" s="36">
        <v>156172.93678440509</v>
      </c>
      <c r="B163" s="42">
        <v>44181</v>
      </c>
    </row>
    <row r="164" spans="1:2" x14ac:dyDescent="0.3">
      <c r="A164" s="36">
        <v>324541.63366552477</v>
      </c>
      <c r="B164" s="42">
        <v>44186</v>
      </c>
    </row>
    <row r="165" spans="1:2" x14ac:dyDescent="0.3">
      <c r="A165" s="36">
        <v>80409.072530154561</v>
      </c>
      <c r="B165" s="42">
        <v>44181</v>
      </c>
    </row>
    <row r="166" spans="1:2" x14ac:dyDescent="0.3">
      <c r="A166" s="36">
        <v>376862.39161857776</v>
      </c>
      <c r="B166" s="42">
        <v>44183</v>
      </c>
    </row>
    <row r="167" spans="1:2" x14ac:dyDescent="0.3">
      <c r="A167" s="36">
        <v>187137.99587099571</v>
      </c>
      <c r="B167" s="42">
        <v>44182</v>
      </c>
    </row>
    <row r="168" spans="1:2" x14ac:dyDescent="0.3">
      <c r="A168" s="36">
        <v>364118.99279258354</v>
      </c>
      <c r="B168" s="42">
        <v>44186</v>
      </c>
    </row>
    <row r="169" spans="1:2" x14ac:dyDescent="0.3">
      <c r="A169" s="36">
        <v>2875038.2241961011</v>
      </c>
      <c r="B169" s="42">
        <v>44186</v>
      </c>
    </row>
    <row r="170" spans="1:2" x14ac:dyDescent="0.3">
      <c r="A170" s="36">
        <v>409317.9454276514</v>
      </c>
      <c r="B170" s="42">
        <v>44186</v>
      </c>
    </row>
    <row r="171" spans="1:2" x14ac:dyDescent="0.3">
      <c r="A171" s="36">
        <v>412272.96470534155</v>
      </c>
      <c r="B171" s="42">
        <v>44186</v>
      </c>
    </row>
    <row r="172" spans="1:2" x14ac:dyDescent="0.3">
      <c r="A172" s="36">
        <v>1209214.7522712236</v>
      </c>
      <c r="B172" s="42">
        <v>44188</v>
      </c>
    </row>
    <row r="173" spans="1:2" x14ac:dyDescent="0.3">
      <c r="A173" s="36">
        <v>1895109.9019151079</v>
      </c>
      <c r="B173" s="42">
        <v>44187</v>
      </c>
    </row>
    <row r="174" spans="1:2" x14ac:dyDescent="0.3">
      <c r="A174" s="36">
        <v>3133293.0451615555</v>
      </c>
      <c r="B174" s="42">
        <v>44186</v>
      </c>
    </row>
    <row r="175" spans="1:2" x14ac:dyDescent="0.3">
      <c r="A175" s="36">
        <v>664288.88853633031</v>
      </c>
      <c r="B175" s="42">
        <v>44188</v>
      </c>
    </row>
    <row r="176" spans="1:2" x14ac:dyDescent="0.3">
      <c r="A176" s="36">
        <v>1824403.9059371429</v>
      </c>
      <c r="B176" s="42">
        <v>44187</v>
      </c>
    </row>
    <row r="177" spans="1:2" x14ac:dyDescent="0.3">
      <c r="A177" s="36">
        <v>2298321.0407645591</v>
      </c>
      <c r="B177" s="42">
        <v>44186</v>
      </c>
    </row>
    <row r="178" spans="1:2" x14ac:dyDescent="0.3">
      <c r="A178" s="36">
        <v>367086.02379239851</v>
      </c>
      <c r="B178" s="42">
        <v>44188</v>
      </c>
    </row>
    <row r="179" spans="1:2" x14ac:dyDescent="0.3">
      <c r="A179" s="36">
        <v>693233.21029520745</v>
      </c>
      <c r="B179" s="42">
        <v>44187</v>
      </c>
    </row>
    <row r="180" spans="1:2" x14ac:dyDescent="0.3">
      <c r="A180" s="36">
        <v>1480423.730242816</v>
      </c>
      <c r="B180" s="42">
        <v>44186</v>
      </c>
    </row>
    <row r="181" spans="1:2" x14ac:dyDescent="0.3">
      <c r="A181" s="36">
        <v>119442.65061168591</v>
      </c>
      <c r="B181" s="42">
        <v>44188</v>
      </c>
    </row>
    <row r="182" spans="1:2" x14ac:dyDescent="0.3">
      <c r="A182" s="36">
        <v>306317.23208976304</v>
      </c>
      <c r="B182" s="42">
        <v>44187</v>
      </c>
    </row>
    <row r="183" spans="1:2" x14ac:dyDescent="0.3">
      <c r="A183" s="36">
        <v>439613.96115330083</v>
      </c>
      <c r="B183" s="42">
        <v>44186</v>
      </c>
    </row>
    <row r="184" spans="1:2" x14ac:dyDescent="0.3">
      <c r="A184" s="36">
        <v>1016693.9717565587</v>
      </c>
      <c r="B184" s="42">
        <v>44193</v>
      </c>
    </row>
    <row r="185" spans="1:2" x14ac:dyDescent="0.3">
      <c r="A185" s="36">
        <v>2632526.7910657572</v>
      </c>
      <c r="B185" s="42">
        <v>44193</v>
      </c>
    </row>
    <row r="186" spans="1:2" x14ac:dyDescent="0.3">
      <c r="A186" s="36">
        <v>956091.32058920304</v>
      </c>
      <c r="B186" s="42">
        <v>44193</v>
      </c>
    </row>
    <row r="187" spans="1:2" x14ac:dyDescent="0.3">
      <c r="A187" s="36">
        <v>755289.06955590774</v>
      </c>
      <c r="B187" s="42">
        <v>44193</v>
      </c>
    </row>
    <row r="188" spans="1:2" x14ac:dyDescent="0.3">
      <c r="A188" s="36">
        <v>25548618.682703797</v>
      </c>
      <c r="B188" s="42">
        <v>44193</v>
      </c>
    </row>
    <row r="189" spans="1:2" x14ac:dyDescent="0.3">
      <c r="A189" s="36">
        <v>291439.43229912821</v>
      </c>
      <c r="B189" s="42">
        <v>44193</v>
      </c>
    </row>
    <row r="190" spans="1:2" x14ac:dyDescent="0.3">
      <c r="A190" s="36">
        <v>526215.20859467483</v>
      </c>
      <c r="B190" s="42">
        <v>44195</v>
      </c>
    </row>
    <row r="191" spans="1:2" x14ac:dyDescent="0.3">
      <c r="A191" s="36">
        <v>3590587.4433945478</v>
      </c>
      <c r="B191" s="42">
        <v>44193</v>
      </c>
    </row>
    <row r="192" spans="1:2" x14ac:dyDescent="0.3">
      <c r="A192" s="36">
        <v>76510.13526859082</v>
      </c>
      <c r="B192" s="42">
        <v>44195</v>
      </c>
    </row>
    <row r="193" spans="1:2" x14ac:dyDescent="0.3">
      <c r="A193" s="36">
        <v>3578331.8755442947</v>
      </c>
      <c r="B193" s="42">
        <v>44200</v>
      </c>
    </row>
    <row r="194" spans="1:2" x14ac:dyDescent="0.3">
      <c r="A194" s="36">
        <v>190895.09654435804</v>
      </c>
      <c r="B194" s="42">
        <v>44194</v>
      </c>
    </row>
    <row r="195" spans="1:2" x14ac:dyDescent="0.3">
      <c r="A195" s="36">
        <v>367982.11807376053</v>
      </c>
      <c r="B195" s="42">
        <v>44193</v>
      </c>
    </row>
    <row r="196" spans="1:2" x14ac:dyDescent="0.3">
      <c r="A196" s="36">
        <v>113602.02790924867</v>
      </c>
      <c r="B196" s="42">
        <v>44200</v>
      </c>
    </row>
    <row r="197" spans="1:2" x14ac:dyDescent="0.3">
      <c r="A197" s="36">
        <v>10584.344299864222</v>
      </c>
      <c r="B197" s="42">
        <v>44194</v>
      </c>
    </row>
    <row r="198" spans="1:2" x14ac:dyDescent="0.3">
      <c r="A198" s="36">
        <v>19935.263136898273</v>
      </c>
      <c r="B198" s="42">
        <v>44193</v>
      </c>
    </row>
    <row r="199" spans="1:2" x14ac:dyDescent="0.3">
      <c r="A199" s="36">
        <v>236746.60791602448</v>
      </c>
      <c r="B199" s="42">
        <v>44200</v>
      </c>
    </row>
    <row r="200" spans="1:2" x14ac:dyDescent="0.3">
      <c r="A200" s="36">
        <v>28915.92405782525</v>
      </c>
      <c r="B200" s="42">
        <v>44193</v>
      </c>
    </row>
    <row r="201" spans="1:2" x14ac:dyDescent="0.3">
      <c r="A201" s="36">
        <v>2032705.8925297097</v>
      </c>
      <c r="B201" s="42">
        <v>44200</v>
      </c>
    </row>
    <row r="202" spans="1:2" x14ac:dyDescent="0.3">
      <c r="A202" s="36">
        <v>56763.339134928407</v>
      </c>
      <c r="B202" s="42">
        <v>44194</v>
      </c>
    </row>
    <row r="203" spans="1:2" x14ac:dyDescent="0.3">
      <c r="A203" s="36">
        <v>6142951.0912093567</v>
      </c>
      <c r="B203" s="42">
        <v>44167</v>
      </c>
    </row>
    <row r="204" spans="1:2" x14ac:dyDescent="0.3">
      <c r="A204" s="36">
        <v>591474.33307113196</v>
      </c>
      <c r="B204" s="42">
        <v>44200</v>
      </c>
    </row>
    <row r="205" spans="1:2" x14ac:dyDescent="0.3">
      <c r="A205" s="36">
        <v>460423.45892277046</v>
      </c>
      <c r="B205" s="42">
        <v>44196</v>
      </c>
    </row>
    <row r="206" spans="1:2" x14ac:dyDescent="0.3">
      <c r="A206" s="36">
        <v>12336.590263802032</v>
      </c>
      <c r="B206" s="42">
        <v>44195</v>
      </c>
    </row>
    <row r="207" spans="1:2" x14ac:dyDescent="0.3">
      <c r="A207" s="36">
        <v>11990.535284523779</v>
      </c>
      <c r="B207" s="42">
        <v>44194</v>
      </c>
    </row>
    <row r="208" spans="1:2" x14ac:dyDescent="0.3">
      <c r="A208" s="36">
        <v>54266.700711628888</v>
      </c>
      <c r="B208" s="42">
        <v>44167</v>
      </c>
    </row>
    <row r="209" spans="1:2" x14ac:dyDescent="0.3">
      <c r="A209" s="36">
        <v>3786704.5827269927</v>
      </c>
      <c r="B209" s="42">
        <v>44200</v>
      </c>
    </row>
    <row r="210" spans="1:2" x14ac:dyDescent="0.3">
      <c r="A210" s="36">
        <v>16492.149919676925</v>
      </c>
      <c r="B210" s="42">
        <v>44169</v>
      </c>
    </row>
    <row r="211" spans="1:2" x14ac:dyDescent="0.3">
      <c r="A211" s="36">
        <v>2135200.6946283099</v>
      </c>
      <c r="B211" s="42">
        <v>44168</v>
      </c>
    </row>
    <row r="212" spans="1:2" x14ac:dyDescent="0.3">
      <c r="A212" s="36">
        <v>122870.69527440445</v>
      </c>
      <c r="B212" s="42">
        <v>44200</v>
      </c>
    </row>
    <row r="213" spans="1:2" x14ac:dyDescent="0.3">
      <c r="A213" s="36">
        <v>28851.841020192802</v>
      </c>
      <c r="B213" s="42">
        <v>44168</v>
      </c>
    </row>
    <row r="214" spans="1:2" x14ac:dyDescent="0.3">
      <c r="A214" s="36">
        <v>238553.33112027496</v>
      </c>
      <c r="B214" s="42">
        <v>44200</v>
      </c>
    </row>
    <row r="215" spans="1:2" x14ac:dyDescent="0.3">
      <c r="A215" s="36">
        <v>2070503.9116167978</v>
      </c>
      <c r="B215" s="42">
        <v>44200</v>
      </c>
    </row>
    <row r="216" spans="1:2" x14ac:dyDescent="0.3">
      <c r="A216" s="36">
        <v>244107.69939042252</v>
      </c>
      <c r="B216" s="42">
        <v>44168</v>
      </c>
    </row>
    <row r="217" spans="1:2" x14ac:dyDescent="0.3">
      <c r="A217" s="36">
        <v>345950.95713597105</v>
      </c>
      <c r="B217" s="42">
        <v>44200</v>
      </c>
    </row>
    <row r="218" spans="1:2" x14ac:dyDescent="0.3">
      <c r="A218" s="36">
        <v>3473548.7829173012</v>
      </c>
      <c r="B218" s="42">
        <v>44169</v>
      </c>
    </row>
    <row r="219" spans="1:2" x14ac:dyDescent="0.3">
      <c r="A219" s="36">
        <v>3277750.321103516</v>
      </c>
      <c r="B219" s="42">
        <v>44168</v>
      </c>
    </row>
    <row r="220" spans="1:2" x14ac:dyDescent="0.3">
      <c r="A220" s="36">
        <v>2380617.6972769303</v>
      </c>
      <c r="B220" s="42">
        <v>44167</v>
      </c>
    </row>
    <row r="221" spans="1:2" x14ac:dyDescent="0.3">
      <c r="A221" s="36">
        <v>11219.025601959383</v>
      </c>
      <c r="B221" s="42">
        <v>44165</v>
      </c>
    </row>
    <row r="222" spans="1:2" x14ac:dyDescent="0.3">
      <c r="A222" s="36">
        <v>4908725.8163509723</v>
      </c>
      <c r="B222" s="42">
        <v>44168</v>
      </c>
    </row>
    <row r="223" spans="1:2" x14ac:dyDescent="0.3">
      <c r="A223" s="36">
        <v>14754.993145164592</v>
      </c>
      <c r="B223" s="42">
        <v>44165</v>
      </c>
    </row>
    <row r="224" spans="1:2" x14ac:dyDescent="0.3">
      <c r="A224" s="36">
        <v>1825404.980176131</v>
      </c>
      <c r="B224" s="42">
        <v>44169</v>
      </c>
    </row>
    <row r="225" spans="1:2" x14ac:dyDescent="0.3">
      <c r="A225" s="36">
        <v>1795055.4395967193</v>
      </c>
      <c r="B225" s="42">
        <v>44168</v>
      </c>
    </row>
    <row r="226" spans="1:2" x14ac:dyDescent="0.3">
      <c r="A226" s="36">
        <v>543130.19904817734</v>
      </c>
      <c r="B226" s="42">
        <v>44169</v>
      </c>
    </row>
    <row r="227" spans="1:2" x14ac:dyDescent="0.3">
      <c r="A227" s="36">
        <v>768619.3392926337</v>
      </c>
      <c r="B227" s="42">
        <v>44168</v>
      </c>
    </row>
    <row r="228" spans="1:2" x14ac:dyDescent="0.3">
      <c r="A228" s="36">
        <v>113304.15754926048</v>
      </c>
      <c r="B228" s="42">
        <v>44207</v>
      </c>
    </row>
    <row r="229" spans="1:2" x14ac:dyDescent="0.3">
      <c r="A229" s="36">
        <v>63923.210579765793</v>
      </c>
      <c r="B229" s="42">
        <v>44175</v>
      </c>
    </row>
    <row r="230" spans="1:2" x14ac:dyDescent="0.3">
      <c r="A230" s="36">
        <v>142425.28846766456</v>
      </c>
      <c r="B230" s="42">
        <v>44173</v>
      </c>
    </row>
    <row r="231" spans="1:2" x14ac:dyDescent="0.3">
      <c r="A231" s="36">
        <v>265608.51337683381</v>
      </c>
      <c r="B231" s="42">
        <v>44173</v>
      </c>
    </row>
    <row r="232" spans="1:2" x14ac:dyDescent="0.3">
      <c r="A232" s="36">
        <v>2188364.3305453877</v>
      </c>
      <c r="B232" s="42">
        <v>44173</v>
      </c>
    </row>
    <row r="233" spans="1:2" x14ac:dyDescent="0.3">
      <c r="A233" s="36">
        <v>11249405.31658108</v>
      </c>
      <c r="B233" s="42">
        <v>44172</v>
      </c>
    </row>
    <row r="234" spans="1:2" x14ac:dyDescent="0.3">
      <c r="A234" s="36">
        <v>10368.85538790835</v>
      </c>
      <c r="B234" s="42">
        <v>44169</v>
      </c>
    </row>
    <row r="235" spans="1:2" x14ac:dyDescent="0.3">
      <c r="A235" s="36">
        <v>27218.574447409053</v>
      </c>
      <c r="B235" s="42">
        <v>44204</v>
      </c>
    </row>
    <row r="236" spans="1:2" x14ac:dyDescent="0.3">
      <c r="A236" s="36">
        <v>317113.1131200848</v>
      </c>
      <c r="B236" s="42">
        <v>44173</v>
      </c>
    </row>
    <row r="237" spans="1:2" x14ac:dyDescent="0.3">
      <c r="A237" s="36">
        <v>177128.43649317187</v>
      </c>
      <c r="B237" s="42">
        <v>44203</v>
      </c>
    </row>
    <row r="238" spans="1:2" x14ac:dyDescent="0.3">
      <c r="A238" s="36">
        <v>72971.473719537418</v>
      </c>
      <c r="B238" s="42">
        <v>44202</v>
      </c>
    </row>
    <row r="239" spans="1:2" x14ac:dyDescent="0.3">
      <c r="A239" s="36">
        <v>434600.36144500016</v>
      </c>
      <c r="B239" s="42">
        <v>44201</v>
      </c>
    </row>
    <row r="240" spans="1:2" x14ac:dyDescent="0.3">
      <c r="A240" s="36">
        <v>1376778.5027706141</v>
      </c>
      <c r="B240" s="42">
        <v>44200</v>
      </c>
    </row>
    <row r="241" spans="1:2" x14ac:dyDescent="0.3">
      <c r="A241" s="36">
        <v>23505.84151119777</v>
      </c>
      <c r="B241" s="42">
        <v>44174</v>
      </c>
    </row>
    <row r="242" spans="1:2" x14ac:dyDescent="0.3">
      <c r="A242" s="36">
        <v>533061.08911177702</v>
      </c>
      <c r="B242" s="42">
        <v>44172</v>
      </c>
    </row>
    <row r="243" spans="1:2" x14ac:dyDescent="0.3">
      <c r="A243" s="36">
        <v>1191601.0544694448</v>
      </c>
      <c r="B243" s="42">
        <v>44207</v>
      </c>
    </row>
    <row r="244" spans="1:2" x14ac:dyDescent="0.3">
      <c r="A244" s="36">
        <v>3268734.3901720643</v>
      </c>
      <c r="B244" s="42">
        <v>44176</v>
      </c>
    </row>
    <row r="245" spans="1:2" x14ac:dyDescent="0.3">
      <c r="A245" s="36">
        <v>2095816.2511723731</v>
      </c>
      <c r="B245" s="42">
        <v>44207</v>
      </c>
    </row>
    <row r="246" spans="1:2" x14ac:dyDescent="0.3">
      <c r="A246" s="36">
        <v>4809986.8014143929</v>
      </c>
      <c r="B246" s="42">
        <v>44176</v>
      </c>
    </row>
    <row r="247" spans="1:2" x14ac:dyDescent="0.3">
      <c r="A247" s="36">
        <v>762395.22286026052</v>
      </c>
      <c r="B247" s="42">
        <v>44207</v>
      </c>
    </row>
    <row r="248" spans="1:2" x14ac:dyDescent="0.3">
      <c r="A248" s="36">
        <v>1747404.0440404571</v>
      </c>
      <c r="B248" s="42">
        <v>44176</v>
      </c>
    </row>
    <row r="249" spans="1:2" x14ac:dyDescent="0.3">
      <c r="A249" s="36">
        <v>366294.28346400126</v>
      </c>
      <c r="B249" s="42">
        <v>44207</v>
      </c>
    </row>
    <row r="250" spans="1:2" x14ac:dyDescent="0.3">
      <c r="A250" s="36">
        <v>804759.52692164492</v>
      </c>
      <c r="B250" s="42">
        <v>44176</v>
      </c>
    </row>
    <row r="251" spans="1:2" x14ac:dyDescent="0.3">
      <c r="A251" s="36">
        <v>752785.81797601318</v>
      </c>
      <c r="B251" s="42">
        <v>44175</v>
      </c>
    </row>
    <row r="252" spans="1:2" x14ac:dyDescent="0.3">
      <c r="A252" s="36">
        <v>159799.57564238357</v>
      </c>
      <c r="B252" s="42">
        <v>44174</v>
      </c>
    </row>
    <row r="253" spans="1:2" x14ac:dyDescent="0.3">
      <c r="A253" s="36">
        <v>246988.95320726256</v>
      </c>
      <c r="B253" s="42">
        <v>44204</v>
      </c>
    </row>
    <row r="254" spans="1:2" x14ac:dyDescent="0.3">
      <c r="A254" s="36">
        <v>81464.107412603043</v>
      </c>
      <c r="B254" s="42">
        <v>44202</v>
      </c>
    </row>
    <row r="255" spans="1:2" x14ac:dyDescent="0.3">
      <c r="A255" s="36">
        <v>173651.18217435884</v>
      </c>
      <c r="B255" s="42">
        <v>44201</v>
      </c>
    </row>
    <row r="256" spans="1:2" x14ac:dyDescent="0.3">
      <c r="A256" s="36">
        <v>812533.48756404733</v>
      </c>
      <c r="B256" s="42">
        <v>44175</v>
      </c>
    </row>
    <row r="257" spans="1:2" x14ac:dyDescent="0.3">
      <c r="A257" s="36">
        <v>796780.02061200398</v>
      </c>
      <c r="B257" s="42">
        <v>44174</v>
      </c>
    </row>
    <row r="258" spans="1:2" x14ac:dyDescent="0.3">
      <c r="A258" s="36">
        <v>500361.14547676517</v>
      </c>
      <c r="B258" s="42">
        <v>44204</v>
      </c>
    </row>
    <row r="259" spans="1:2" x14ac:dyDescent="0.3">
      <c r="A259" s="36">
        <v>884210.54686135915</v>
      </c>
      <c r="B259" s="42">
        <v>44179</v>
      </c>
    </row>
    <row r="260" spans="1:2" x14ac:dyDescent="0.3">
      <c r="A260" s="36">
        <v>876760.00979030936</v>
      </c>
      <c r="B260" s="42">
        <v>44176</v>
      </c>
    </row>
    <row r="261" spans="1:2" x14ac:dyDescent="0.3">
      <c r="A261" s="36">
        <v>1669182.4834006599</v>
      </c>
      <c r="B261" s="42">
        <v>44172</v>
      </c>
    </row>
    <row r="262" spans="1:2" x14ac:dyDescent="0.3">
      <c r="A262" s="36">
        <v>16008.02593210747</v>
      </c>
      <c r="B262" s="42">
        <v>44168</v>
      </c>
    </row>
    <row r="263" spans="1:2" x14ac:dyDescent="0.3">
      <c r="A263" s="36">
        <v>948810.2174700232</v>
      </c>
      <c r="B263" s="42">
        <v>44169</v>
      </c>
    </row>
    <row r="264" spans="1:2" x14ac:dyDescent="0.3">
      <c r="A264" s="36">
        <v>21699.689810519987</v>
      </c>
      <c r="B264" s="42">
        <v>44167</v>
      </c>
    </row>
    <row r="265" spans="1:2" x14ac:dyDescent="0.3">
      <c r="A265" s="36">
        <v>14702.088289313051</v>
      </c>
      <c r="B265" s="42">
        <v>44204</v>
      </c>
    </row>
    <row r="266" spans="1:2" x14ac:dyDescent="0.3">
      <c r="A266" s="36">
        <v>45559.530422359334</v>
      </c>
      <c r="B266" s="44">
        <v>44201</v>
      </c>
    </row>
    <row r="267" spans="1:2" x14ac:dyDescent="0.3">
      <c r="A267" s="36">
        <v>1124191.7564919549</v>
      </c>
      <c r="B267" s="42">
        <v>44207</v>
      </c>
    </row>
    <row r="268" spans="1:2" x14ac:dyDescent="0.3">
      <c r="A268" s="36">
        <v>491410.31283172849</v>
      </c>
      <c r="B268" s="42">
        <v>44204</v>
      </c>
    </row>
    <row r="269" spans="1:2" x14ac:dyDescent="0.3">
      <c r="A269" s="36">
        <v>35168.088525568361</v>
      </c>
      <c r="B269" s="42">
        <v>44200</v>
      </c>
    </row>
    <row r="270" spans="1:2" x14ac:dyDescent="0.3">
      <c r="A270" s="36">
        <v>1391952.3356110351</v>
      </c>
      <c r="B270" s="42">
        <v>44179</v>
      </c>
    </row>
    <row r="271" spans="1:2" x14ac:dyDescent="0.3">
      <c r="A271" s="36">
        <v>989661.70625767228</v>
      </c>
      <c r="B271" s="42">
        <v>44169</v>
      </c>
    </row>
    <row r="272" spans="1:2" x14ac:dyDescent="0.3">
      <c r="A272" s="36">
        <v>957645.0743385636</v>
      </c>
      <c r="B272" s="42">
        <v>44168</v>
      </c>
    </row>
    <row r="273" spans="1:2" x14ac:dyDescent="0.3">
      <c r="A273" s="36">
        <v>912021.53357596067</v>
      </c>
      <c r="B273" s="42">
        <v>44176</v>
      </c>
    </row>
    <row r="274" spans="1:2" x14ac:dyDescent="0.3">
      <c r="A274" s="36">
        <v>913636.46392872417</v>
      </c>
      <c r="B274" s="42">
        <v>44175</v>
      </c>
    </row>
    <row r="275" spans="1:2" x14ac:dyDescent="0.3">
      <c r="A275" s="36">
        <v>858284.04376088933</v>
      </c>
      <c r="B275" s="42">
        <v>44174</v>
      </c>
    </row>
    <row r="276" spans="1:2" x14ac:dyDescent="0.3">
      <c r="A276" s="36">
        <v>1467455.642169527</v>
      </c>
      <c r="B276" s="42">
        <v>44172</v>
      </c>
    </row>
    <row r="277" spans="1:2" x14ac:dyDescent="0.3">
      <c r="A277" s="36">
        <v>88225.415788689526</v>
      </c>
      <c r="B277" s="42">
        <v>44211</v>
      </c>
    </row>
    <row r="278" spans="1:2" x14ac:dyDescent="0.3">
      <c r="A278" s="36">
        <v>336247.88596692582</v>
      </c>
      <c r="B278" s="42">
        <v>44181</v>
      </c>
    </row>
    <row r="279" spans="1:2" x14ac:dyDescent="0.3">
      <c r="A279" s="36">
        <v>442771.08969776292</v>
      </c>
      <c r="B279" s="42">
        <v>44211</v>
      </c>
    </row>
    <row r="280" spans="1:2" x14ac:dyDescent="0.3">
      <c r="A280" s="36">
        <v>1264740.3251758381</v>
      </c>
      <c r="B280" s="42">
        <v>44181</v>
      </c>
    </row>
    <row r="281" spans="1:2" x14ac:dyDescent="0.3">
      <c r="A281" s="36">
        <v>306405.92736055859</v>
      </c>
      <c r="B281" s="42">
        <v>44211</v>
      </c>
    </row>
    <row r="282" spans="1:2" x14ac:dyDescent="0.3">
      <c r="A282" s="36">
        <v>570856.1082443794</v>
      </c>
      <c r="B282" s="42">
        <v>44181</v>
      </c>
    </row>
    <row r="283" spans="1:2" x14ac:dyDescent="0.3">
      <c r="A283" s="36">
        <v>132228.60948757787</v>
      </c>
      <c r="B283" s="42">
        <v>44180</v>
      </c>
    </row>
    <row r="284" spans="1:2" x14ac:dyDescent="0.3">
      <c r="A284" s="36">
        <v>90661.59834821205</v>
      </c>
      <c r="B284" s="42">
        <v>44207</v>
      </c>
    </row>
    <row r="285" spans="1:2" x14ac:dyDescent="0.3">
      <c r="A285" s="36">
        <v>77046.520246693806</v>
      </c>
      <c r="B285" s="42">
        <v>44211</v>
      </c>
    </row>
    <row r="286" spans="1:2" x14ac:dyDescent="0.3">
      <c r="A286" s="36">
        <v>69045.888794818369</v>
      </c>
      <c r="B286" s="42">
        <v>44210</v>
      </c>
    </row>
    <row r="287" spans="1:2" x14ac:dyDescent="0.3">
      <c r="A287" s="36">
        <v>38461.816310649585</v>
      </c>
      <c r="B287" s="42">
        <v>44208</v>
      </c>
    </row>
    <row r="288" spans="1:2" x14ac:dyDescent="0.3">
      <c r="A288" s="36">
        <v>233976.18958832463</v>
      </c>
      <c r="B288" s="42">
        <v>44181</v>
      </c>
    </row>
    <row r="289" spans="1:2" x14ac:dyDescent="0.3">
      <c r="A289" s="36">
        <v>1456629.9706626455</v>
      </c>
      <c r="B289" s="42">
        <v>44165</v>
      </c>
    </row>
    <row r="290" spans="1:2" x14ac:dyDescent="0.3">
      <c r="A290" s="36">
        <v>393864.02855861618</v>
      </c>
      <c r="B290" s="42">
        <v>44211</v>
      </c>
    </row>
    <row r="291" spans="1:2" x14ac:dyDescent="0.3">
      <c r="A291" s="36">
        <v>2152258.5506948535</v>
      </c>
      <c r="B291" s="42">
        <v>44210</v>
      </c>
    </row>
    <row r="292" spans="1:2" x14ac:dyDescent="0.3">
      <c r="A292" s="36">
        <v>19347.246614152366</v>
      </c>
      <c r="B292" s="42">
        <v>44210</v>
      </c>
    </row>
    <row r="293" spans="1:2" x14ac:dyDescent="0.3">
      <c r="A293" s="36">
        <v>19595.131339645206</v>
      </c>
      <c r="B293" s="42">
        <v>44214</v>
      </c>
    </row>
    <row r="294" spans="1:2" x14ac:dyDescent="0.3">
      <c r="A294" s="36">
        <v>24000.342090268547</v>
      </c>
      <c r="B294" s="42">
        <v>44211</v>
      </c>
    </row>
    <row r="295" spans="1:2" x14ac:dyDescent="0.3">
      <c r="A295" s="36">
        <v>195329.01021379096</v>
      </c>
      <c r="B295" s="42">
        <v>44211</v>
      </c>
    </row>
    <row r="296" spans="1:2" x14ac:dyDescent="0.3">
      <c r="A296" s="36">
        <v>18547.382800493157</v>
      </c>
      <c r="B296" s="42">
        <v>44211</v>
      </c>
    </row>
    <row r="297" spans="1:2" x14ac:dyDescent="0.3">
      <c r="A297" s="36">
        <v>168616.84607912239</v>
      </c>
      <c r="B297" s="42">
        <v>44210</v>
      </c>
    </row>
    <row r="298" spans="1:2" x14ac:dyDescent="0.3">
      <c r="A298" s="36">
        <v>458194.59530897817</v>
      </c>
      <c r="B298" s="42">
        <v>44214</v>
      </c>
    </row>
    <row r="299" spans="1:2" x14ac:dyDescent="0.3">
      <c r="A299" s="36">
        <v>2164059.490775154</v>
      </c>
      <c r="B299" s="42">
        <v>44208</v>
      </c>
    </row>
    <row r="300" spans="1:2" x14ac:dyDescent="0.3">
      <c r="A300" s="36">
        <v>1603083.7203528518</v>
      </c>
      <c r="B300" s="42">
        <v>44208</v>
      </c>
    </row>
    <row r="301" spans="1:2" x14ac:dyDescent="0.3">
      <c r="A301" s="36">
        <v>35064.484698065498</v>
      </c>
      <c r="B301" s="42">
        <v>44214</v>
      </c>
    </row>
    <row r="302" spans="1:2" x14ac:dyDescent="0.3">
      <c r="A302" s="36">
        <v>648991.05497336516</v>
      </c>
      <c r="B302" s="42">
        <v>44208</v>
      </c>
    </row>
    <row r="303" spans="1:2" x14ac:dyDescent="0.3">
      <c r="A303" s="36">
        <v>50258.029683754357</v>
      </c>
      <c r="B303" s="42">
        <v>44214</v>
      </c>
    </row>
    <row r="304" spans="1:2" x14ac:dyDescent="0.3">
      <c r="A304" s="36">
        <v>29576.489500988686</v>
      </c>
      <c r="B304" s="42">
        <v>44208</v>
      </c>
    </row>
    <row r="305" spans="1:2" x14ac:dyDescent="0.3">
      <c r="A305" s="36">
        <v>2236818.824404344</v>
      </c>
      <c r="B305" s="42">
        <v>44182</v>
      </c>
    </row>
    <row r="306" spans="1:2" x14ac:dyDescent="0.3">
      <c r="A306" s="36">
        <v>3742478.0254829973</v>
      </c>
      <c r="B306" s="42">
        <v>44186</v>
      </c>
    </row>
    <row r="307" spans="1:2" x14ac:dyDescent="0.3">
      <c r="A307" s="36">
        <v>2870902.5542372791</v>
      </c>
      <c r="B307" s="42">
        <v>44183</v>
      </c>
    </row>
    <row r="308" spans="1:2" x14ac:dyDescent="0.3">
      <c r="A308" s="36">
        <v>2981808.5180706833</v>
      </c>
      <c r="B308" s="42">
        <v>44181</v>
      </c>
    </row>
    <row r="309" spans="1:2" x14ac:dyDescent="0.3">
      <c r="A309" s="36">
        <v>234546.15422798038</v>
      </c>
      <c r="B309" s="42">
        <v>44180</v>
      </c>
    </row>
    <row r="310" spans="1:2" x14ac:dyDescent="0.3">
      <c r="A310" s="36">
        <v>4515421.8253983604</v>
      </c>
      <c r="B310" s="42">
        <v>44186</v>
      </c>
    </row>
    <row r="311" spans="1:2" x14ac:dyDescent="0.3">
      <c r="A311" s="36">
        <v>3026579.810589334</v>
      </c>
      <c r="B311" s="42">
        <v>44181</v>
      </c>
    </row>
    <row r="312" spans="1:2" x14ac:dyDescent="0.3">
      <c r="A312" s="36">
        <v>4169762.2899878123</v>
      </c>
      <c r="B312" s="42">
        <v>44183</v>
      </c>
    </row>
    <row r="313" spans="1:2" x14ac:dyDescent="0.3">
      <c r="A313" s="36">
        <v>4291958.4088885281</v>
      </c>
      <c r="B313" s="42">
        <v>44182</v>
      </c>
    </row>
    <row r="314" spans="1:2" x14ac:dyDescent="0.3">
      <c r="A314" s="36">
        <v>1556890.8251534454</v>
      </c>
      <c r="B314" s="42">
        <v>44186</v>
      </c>
    </row>
    <row r="315" spans="1:2" x14ac:dyDescent="0.3">
      <c r="A315" s="36">
        <v>1076439.768538347</v>
      </c>
      <c r="B315" s="42">
        <v>44181</v>
      </c>
    </row>
    <row r="316" spans="1:2" x14ac:dyDescent="0.3">
      <c r="A316" s="36">
        <v>1536638.8860861089</v>
      </c>
      <c r="B316" s="42">
        <v>44183</v>
      </c>
    </row>
    <row r="317" spans="1:2" x14ac:dyDescent="0.3">
      <c r="A317" s="36">
        <v>1585332.7675990257</v>
      </c>
      <c r="B317" s="42">
        <v>44182</v>
      </c>
    </row>
    <row r="318" spans="1:2" x14ac:dyDescent="0.3">
      <c r="A318" s="36">
        <v>12490.893158848383</v>
      </c>
      <c r="B318" s="42">
        <v>44215</v>
      </c>
    </row>
    <row r="319" spans="1:2" x14ac:dyDescent="0.3">
      <c r="A319" s="36">
        <v>1281226.6967000638</v>
      </c>
      <c r="B319" s="42">
        <v>44214</v>
      </c>
    </row>
    <row r="320" spans="1:2" x14ac:dyDescent="0.3">
      <c r="A320" s="36">
        <v>351470.29143674829</v>
      </c>
      <c r="B320" s="42">
        <v>44211</v>
      </c>
    </row>
    <row r="321" spans="1:2" x14ac:dyDescent="0.3">
      <c r="A321" s="36">
        <v>108198.33537058932</v>
      </c>
      <c r="B321" s="42">
        <v>44210</v>
      </c>
    </row>
    <row r="322" spans="1:2" x14ac:dyDescent="0.3">
      <c r="A322" s="36">
        <v>484024.8736237397</v>
      </c>
      <c r="B322" s="42">
        <v>44181</v>
      </c>
    </row>
    <row r="323" spans="1:2" x14ac:dyDescent="0.3">
      <c r="A323" s="36">
        <v>700716.70295780932</v>
      </c>
      <c r="B323" s="42">
        <v>44183</v>
      </c>
    </row>
    <row r="324" spans="1:2" x14ac:dyDescent="0.3">
      <c r="A324" s="36">
        <v>97700.910842199519</v>
      </c>
      <c r="B324" s="42">
        <v>44209</v>
      </c>
    </row>
    <row r="325" spans="1:2" x14ac:dyDescent="0.3">
      <c r="A325" s="36">
        <v>281233.74121915916</v>
      </c>
      <c r="B325" s="42">
        <v>44208</v>
      </c>
    </row>
    <row r="326" spans="1:2" x14ac:dyDescent="0.3">
      <c r="A326" s="36">
        <v>665711.83494931739</v>
      </c>
      <c r="B326" s="42">
        <v>44182</v>
      </c>
    </row>
    <row r="327" spans="1:2" x14ac:dyDescent="0.3">
      <c r="A327" s="36">
        <v>472691.33433710405</v>
      </c>
      <c r="B327" s="42">
        <v>44207</v>
      </c>
    </row>
    <row r="328" spans="1:2" x14ac:dyDescent="0.3">
      <c r="A328" s="36">
        <v>680504.33401628199</v>
      </c>
      <c r="B328" s="42">
        <v>44186</v>
      </c>
    </row>
    <row r="329" spans="1:2" x14ac:dyDescent="0.3">
      <c r="A329" s="36">
        <v>702341.00151479268</v>
      </c>
      <c r="B329" s="42">
        <v>44217</v>
      </c>
    </row>
    <row r="330" spans="1:2" x14ac:dyDescent="0.3">
      <c r="A330" s="36">
        <v>891656.75258498639</v>
      </c>
      <c r="B330" s="42">
        <v>44216</v>
      </c>
    </row>
    <row r="331" spans="1:2" x14ac:dyDescent="0.3">
      <c r="A331" s="36">
        <v>4353481.2002514582</v>
      </c>
      <c r="B331" s="42">
        <v>44215</v>
      </c>
    </row>
    <row r="332" spans="1:2" x14ac:dyDescent="0.3">
      <c r="A332" s="36">
        <v>22486.285500716454</v>
      </c>
      <c r="B332" s="42">
        <v>44217</v>
      </c>
    </row>
    <row r="333" spans="1:2" x14ac:dyDescent="0.3">
      <c r="A333" s="36">
        <v>62735.336314758868</v>
      </c>
      <c r="B333" s="42">
        <v>44216</v>
      </c>
    </row>
    <row r="334" spans="1:2" x14ac:dyDescent="0.3">
      <c r="A334" s="36">
        <v>25710.679626950929</v>
      </c>
      <c r="B334" s="42">
        <v>44215</v>
      </c>
    </row>
    <row r="335" spans="1:2" x14ac:dyDescent="0.3">
      <c r="A335" s="36">
        <v>49340.520749410192</v>
      </c>
      <c r="B335" s="42">
        <v>44217</v>
      </c>
    </row>
    <row r="336" spans="1:2" x14ac:dyDescent="0.3">
      <c r="A336" s="36">
        <v>62693.834348381679</v>
      </c>
      <c r="B336" s="42">
        <v>44216</v>
      </c>
    </row>
    <row r="337" spans="1:2" x14ac:dyDescent="0.3">
      <c r="A337" s="36">
        <v>329472.47677109909</v>
      </c>
      <c r="B337" s="42">
        <v>44215</v>
      </c>
    </row>
    <row r="338" spans="1:2" x14ac:dyDescent="0.3">
      <c r="A338" s="36">
        <v>302471.21188251575</v>
      </c>
      <c r="B338" s="42">
        <v>44217</v>
      </c>
    </row>
    <row r="339" spans="1:2" x14ac:dyDescent="0.3">
      <c r="A339" s="36">
        <v>446370.38577422063</v>
      </c>
      <c r="B339" s="42">
        <v>44216</v>
      </c>
    </row>
    <row r="340" spans="1:2" x14ac:dyDescent="0.3">
      <c r="A340" s="36">
        <v>2279542.8723243144</v>
      </c>
      <c r="B340" s="42">
        <v>44215</v>
      </c>
    </row>
    <row r="341" spans="1:2" x14ac:dyDescent="0.3">
      <c r="A341" s="36">
        <v>41235.90079640114</v>
      </c>
      <c r="B341" s="42">
        <v>44217</v>
      </c>
    </row>
    <row r="342" spans="1:2" x14ac:dyDescent="0.3">
      <c r="A342" s="36">
        <v>72522.932748219566</v>
      </c>
      <c r="B342" s="42">
        <v>44216</v>
      </c>
    </row>
    <row r="343" spans="1:2" x14ac:dyDescent="0.3">
      <c r="A343" s="36">
        <v>332604.20603463519</v>
      </c>
      <c r="B343" s="42">
        <v>44215</v>
      </c>
    </row>
    <row r="344" spans="1:2" x14ac:dyDescent="0.3">
      <c r="A344" s="36">
        <v>349185.33181415102</v>
      </c>
      <c r="B344" s="42">
        <v>44218</v>
      </c>
    </row>
    <row r="345" spans="1:2" x14ac:dyDescent="0.3">
      <c r="A345" s="36">
        <v>5550565.4448278388</v>
      </c>
      <c r="B345" s="42">
        <v>44217</v>
      </c>
    </row>
    <row r="346" spans="1:2" x14ac:dyDescent="0.3">
      <c r="A346" s="36">
        <v>32928.182727907602</v>
      </c>
      <c r="B346" s="42">
        <v>44218</v>
      </c>
    </row>
    <row r="347" spans="1:2" x14ac:dyDescent="0.3">
      <c r="A347" s="36">
        <v>197448.47314901964</v>
      </c>
      <c r="B347" s="42">
        <v>44218</v>
      </c>
    </row>
    <row r="348" spans="1:2" x14ac:dyDescent="0.3">
      <c r="A348" s="36">
        <v>2685074.665752043</v>
      </c>
      <c r="B348" s="42">
        <v>44217</v>
      </c>
    </row>
    <row r="349" spans="1:2" x14ac:dyDescent="0.3">
      <c r="A349" s="36">
        <v>25547.977979102445</v>
      </c>
      <c r="B349" s="42">
        <v>44218</v>
      </c>
    </row>
    <row r="350" spans="1:2" x14ac:dyDescent="0.3">
      <c r="A350" s="36">
        <v>130295.54711931164</v>
      </c>
      <c r="B350" s="42">
        <v>44217</v>
      </c>
    </row>
    <row r="351" spans="1:2" x14ac:dyDescent="0.3">
      <c r="A351" s="36">
        <v>187542.1951958042</v>
      </c>
      <c r="B351" s="42">
        <v>44218</v>
      </c>
    </row>
    <row r="352" spans="1:2" x14ac:dyDescent="0.3">
      <c r="A352" s="36">
        <v>182643.06586213381</v>
      </c>
      <c r="B352" s="42">
        <v>44215</v>
      </c>
    </row>
    <row r="353" spans="1:2" x14ac:dyDescent="0.3">
      <c r="A353" s="36">
        <v>5651031.7346937126</v>
      </c>
      <c r="B353" s="42">
        <v>44214</v>
      </c>
    </row>
    <row r="354" spans="1:2" x14ac:dyDescent="0.3">
      <c r="A354" s="36">
        <v>215637.59339945341</v>
      </c>
      <c r="B354" s="42">
        <v>44218</v>
      </c>
    </row>
    <row r="355" spans="1:2" x14ac:dyDescent="0.3">
      <c r="A355" s="36">
        <v>127187.8287191557</v>
      </c>
      <c r="B355" s="42">
        <v>44215</v>
      </c>
    </row>
    <row r="356" spans="1:2" x14ac:dyDescent="0.3">
      <c r="A356" s="36">
        <v>303555.70079763723</v>
      </c>
      <c r="B356" s="42">
        <v>44217</v>
      </c>
    </row>
    <row r="357" spans="1:2" x14ac:dyDescent="0.3">
      <c r="A357" s="36">
        <v>483554.52751625679</v>
      </c>
      <c r="B357" s="42">
        <v>44218</v>
      </c>
    </row>
    <row r="358" spans="1:2" x14ac:dyDescent="0.3">
      <c r="A358" s="36">
        <v>453375.23652443878</v>
      </c>
      <c r="B358" s="42">
        <v>44217</v>
      </c>
    </row>
    <row r="359" spans="1:2" x14ac:dyDescent="0.3">
      <c r="A359" s="36">
        <v>1169769.8997468732</v>
      </c>
      <c r="B359" s="42">
        <v>44218</v>
      </c>
    </row>
    <row r="360" spans="1:2" x14ac:dyDescent="0.3">
      <c r="A360" s="36">
        <v>449602.42863502982</v>
      </c>
      <c r="B360" s="42">
        <v>44214</v>
      </c>
    </row>
    <row r="361" spans="1:2" x14ac:dyDescent="0.3">
      <c r="A361" s="36">
        <v>428072.23762318463</v>
      </c>
      <c r="B361" s="42">
        <v>44218</v>
      </c>
    </row>
    <row r="362" spans="1:2" x14ac:dyDescent="0.3">
      <c r="A362" s="36">
        <v>301279.95111033769</v>
      </c>
      <c r="B362" s="42">
        <v>44217</v>
      </c>
    </row>
    <row r="363" spans="1:2" x14ac:dyDescent="0.3">
      <c r="A363" s="36">
        <v>14919.271176415188</v>
      </c>
      <c r="B363" s="42">
        <v>44215</v>
      </c>
    </row>
    <row r="364" spans="1:2" x14ac:dyDescent="0.3">
      <c r="A364" s="36">
        <v>16413.239399556631</v>
      </c>
      <c r="B364" s="42">
        <v>44207</v>
      </c>
    </row>
    <row r="365" spans="1:2" x14ac:dyDescent="0.3">
      <c r="A365" s="36">
        <v>18083.661612882766</v>
      </c>
      <c r="B365" s="42">
        <v>44204</v>
      </c>
    </row>
    <row r="366" spans="1:2" x14ac:dyDescent="0.3">
      <c r="A366" s="36">
        <v>23760.762962673063</v>
      </c>
      <c r="B366" s="42">
        <v>44211</v>
      </c>
    </row>
    <row r="367" spans="1:2" x14ac:dyDescent="0.3">
      <c r="A367" s="36">
        <v>799407.04959606461</v>
      </c>
      <c r="B367" s="42">
        <v>44189</v>
      </c>
    </row>
    <row r="368" spans="1:2" x14ac:dyDescent="0.3">
      <c r="A368" s="36">
        <v>812436.98258783377</v>
      </c>
      <c r="B368" s="42">
        <v>44188</v>
      </c>
    </row>
    <row r="369" spans="1:2" x14ac:dyDescent="0.3">
      <c r="A369" s="36">
        <v>566105.46644923673</v>
      </c>
      <c r="B369" s="42">
        <v>44187</v>
      </c>
    </row>
    <row r="370" spans="1:2" x14ac:dyDescent="0.3">
      <c r="A370" s="36">
        <v>3357994.4529620456</v>
      </c>
      <c r="B370" s="42">
        <v>44211</v>
      </c>
    </row>
    <row r="371" spans="1:2" x14ac:dyDescent="0.3">
      <c r="A371" s="36">
        <v>12516.711532175097</v>
      </c>
      <c r="B371" s="42">
        <v>44204</v>
      </c>
    </row>
    <row r="372" spans="1:2" x14ac:dyDescent="0.3">
      <c r="A372" s="36">
        <v>1508356.8060524061</v>
      </c>
      <c r="B372" s="42">
        <v>44214</v>
      </c>
    </row>
    <row r="373" spans="1:2" x14ac:dyDescent="0.3">
      <c r="A373" s="36">
        <v>768746.04882898845</v>
      </c>
      <c r="B373" s="42">
        <v>44188</v>
      </c>
    </row>
    <row r="374" spans="1:2" x14ac:dyDescent="0.3">
      <c r="A374" s="36">
        <v>388454.18491520919</v>
      </c>
      <c r="B374" s="42">
        <v>44208</v>
      </c>
    </row>
    <row r="375" spans="1:2" x14ac:dyDescent="0.3">
      <c r="A375" s="36">
        <v>792076.91252868634</v>
      </c>
      <c r="B375" s="42">
        <v>44189</v>
      </c>
    </row>
    <row r="376" spans="1:2" x14ac:dyDescent="0.3">
      <c r="A376" s="36">
        <v>503241.0434605371</v>
      </c>
      <c r="B376" s="42">
        <v>44211</v>
      </c>
    </row>
    <row r="377" spans="1:2" x14ac:dyDescent="0.3">
      <c r="A377" s="36">
        <v>318432.25364286132</v>
      </c>
      <c r="B377" s="42">
        <v>44210</v>
      </c>
    </row>
    <row r="378" spans="1:2" x14ac:dyDescent="0.3">
      <c r="A378" s="36">
        <v>83667.511814605969</v>
      </c>
      <c r="B378" s="42">
        <v>44209</v>
      </c>
    </row>
    <row r="379" spans="1:2" x14ac:dyDescent="0.3">
      <c r="A379" s="36">
        <v>10895.584807729945</v>
      </c>
      <c r="B379" s="42">
        <v>44204</v>
      </c>
    </row>
    <row r="380" spans="1:2" x14ac:dyDescent="0.3">
      <c r="A380" s="36">
        <v>11862424.217673222</v>
      </c>
      <c r="B380" s="42">
        <v>44221</v>
      </c>
    </row>
    <row r="381" spans="1:2" x14ac:dyDescent="0.3">
      <c r="A381" s="36">
        <v>43071.677150219097</v>
      </c>
      <c r="B381" s="42">
        <v>44224</v>
      </c>
    </row>
    <row r="382" spans="1:2" x14ac:dyDescent="0.3">
      <c r="A382" s="36">
        <v>1006969.8068354469</v>
      </c>
      <c r="B382" s="42">
        <v>44221</v>
      </c>
    </row>
    <row r="383" spans="1:2" x14ac:dyDescent="0.3">
      <c r="A383" s="36">
        <v>48190.407785622578</v>
      </c>
      <c r="B383" s="42">
        <v>44223</v>
      </c>
    </row>
    <row r="384" spans="1:2" x14ac:dyDescent="0.3">
      <c r="A384" s="36">
        <v>1606839.8567661736</v>
      </c>
      <c r="B384" s="42">
        <v>44195</v>
      </c>
    </row>
    <row r="385" spans="1:2" x14ac:dyDescent="0.3">
      <c r="A385" s="36">
        <v>3200278.7193424702</v>
      </c>
      <c r="B385" s="42">
        <v>44194</v>
      </c>
    </row>
    <row r="386" spans="1:2" x14ac:dyDescent="0.3">
      <c r="A386" s="36">
        <v>13779308.626941131</v>
      </c>
      <c r="B386" s="42">
        <v>44193</v>
      </c>
    </row>
    <row r="387" spans="1:2" x14ac:dyDescent="0.3">
      <c r="A387" s="36">
        <v>438610.78536649724</v>
      </c>
      <c r="B387" s="42">
        <v>44195</v>
      </c>
    </row>
    <row r="388" spans="1:2" x14ac:dyDescent="0.3">
      <c r="A388" s="36">
        <v>123536.37821497636</v>
      </c>
      <c r="B388" s="42">
        <v>44194</v>
      </c>
    </row>
    <row r="389" spans="1:2" x14ac:dyDescent="0.3">
      <c r="A389" s="36">
        <v>580609.40123663645</v>
      </c>
      <c r="B389" s="42">
        <v>44195</v>
      </c>
    </row>
    <row r="390" spans="1:2" x14ac:dyDescent="0.3">
      <c r="A390" s="36">
        <v>235573.15936328645</v>
      </c>
      <c r="B390" s="42">
        <v>44194</v>
      </c>
    </row>
    <row r="391" spans="1:2" x14ac:dyDescent="0.3">
      <c r="A391" s="36">
        <v>581734.51392505539</v>
      </c>
      <c r="B391" s="42">
        <v>44193</v>
      </c>
    </row>
    <row r="392" spans="1:2" x14ac:dyDescent="0.3">
      <c r="A392" s="36">
        <v>5754511.7773953062</v>
      </c>
      <c r="B392" s="42">
        <v>44195</v>
      </c>
    </row>
    <row r="393" spans="1:2" x14ac:dyDescent="0.3">
      <c r="A393" s="36">
        <v>1714015.0435640637</v>
      </c>
      <c r="B393" s="42">
        <v>44194</v>
      </c>
    </row>
    <row r="394" spans="1:2" x14ac:dyDescent="0.3">
      <c r="A394" s="36">
        <v>749290.68420869054</v>
      </c>
      <c r="B394" s="42">
        <v>44195</v>
      </c>
    </row>
    <row r="395" spans="1:2" x14ac:dyDescent="0.3">
      <c r="A395" s="36">
        <v>200133.43291452731</v>
      </c>
      <c r="B395" s="42">
        <v>44194</v>
      </c>
    </row>
    <row r="396" spans="1:2" x14ac:dyDescent="0.3">
      <c r="A396" s="36">
        <v>5754456.7525589829</v>
      </c>
      <c r="B396" s="42">
        <v>44228</v>
      </c>
    </row>
    <row r="397" spans="1:2" x14ac:dyDescent="0.3">
      <c r="A397" s="36">
        <v>40753.010899851499</v>
      </c>
      <c r="B397" s="42">
        <v>44223</v>
      </c>
    </row>
    <row r="398" spans="1:2" x14ac:dyDescent="0.3">
      <c r="A398" s="36">
        <v>73266.952173037469</v>
      </c>
      <c r="B398" s="42">
        <v>44222</v>
      </c>
    </row>
    <row r="399" spans="1:2" x14ac:dyDescent="0.3">
      <c r="A399" s="36">
        <v>5455519.9944367185</v>
      </c>
      <c r="B399" s="42">
        <v>44200</v>
      </c>
    </row>
    <row r="400" spans="1:2" x14ac:dyDescent="0.3">
      <c r="A400" s="36">
        <v>201179.86571944549</v>
      </c>
      <c r="B400" s="42">
        <v>44228</v>
      </c>
    </row>
    <row r="401" spans="1:2" x14ac:dyDescent="0.3">
      <c r="A401" s="36">
        <v>442389.20688292943</v>
      </c>
      <c r="B401" s="42">
        <v>44228</v>
      </c>
    </row>
    <row r="402" spans="1:2" x14ac:dyDescent="0.3">
      <c r="A402" s="36">
        <v>11683.821510134265</v>
      </c>
      <c r="B402" s="42">
        <v>44222</v>
      </c>
    </row>
    <row r="403" spans="1:2" x14ac:dyDescent="0.3">
      <c r="A403" s="36">
        <v>44696.130200648739</v>
      </c>
      <c r="B403" s="42">
        <v>44200</v>
      </c>
    </row>
    <row r="404" spans="1:2" x14ac:dyDescent="0.3">
      <c r="A404" s="36">
        <v>3227360.2804882773</v>
      </c>
      <c r="B404" s="42">
        <v>44228</v>
      </c>
    </row>
    <row r="405" spans="1:2" x14ac:dyDescent="0.3">
      <c r="A405" s="36">
        <v>41671.361732132209</v>
      </c>
      <c r="B405" s="42">
        <v>44225</v>
      </c>
    </row>
    <row r="406" spans="1:2" x14ac:dyDescent="0.3">
      <c r="A406" s="36">
        <v>41237.397369364415</v>
      </c>
      <c r="B406" s="42">
        <v>44222</v>
      </c>
    </row>
    <row r="407" spans="1:2" x14ac:dyDescent="0.3">
      <c r="A407" s="36">
        <v>1181161.9291830035</v>
      </c>
      <c r="B407" s="42">
        <v>44200</v>
      </c>
    </row>
    <row r="408" spans="1:2" x14ac:dyDescent="0.3">
      <c r="A408" s="36">
        <v>442130.64725907723</v>
      </c>
      <c r="B408" s="42">
        <v>44228</v>
      </c>
    </row>
    <row r="409" spans="1:2" x14ac:dyDescent="0.3">
      <c r="A409" s="36">
        <v>345731.15986824274</v>
      </c>
      <c r="B409" s="42">
        <v>44228</v>
      </c>
    </row>
    <row r="410" spans="1:2" x14ac:dyDescent="0.3">
      <c r="A410" s="36">
        <v>8227146.2579931058</v>
      </c>
      <c r="B410" s="42">
        <v>44200</v>
      </c>
    </row>
    <row r="411" spans="1:2" x14ac:dyDescent="0.3">
      <c r="A411" s="36">
        <v>990399.87937343784</v>
      </c>
      <c r="B411" s="42">
        <v>44195</v>
      </c>
    </row>
    <row r="412" spans="1:2" x14ac:dyDescent="0.3">
      <c r="A412" s="36">
        <v>14620344.711753098</v>
      </c>
      <c r="B412" s="42">
        <v>44193</v>
      </c>
    </row>
    <row r="413" spans="1:2" x14ac:dyDescent="0.3">
      <c r="A413" s="36">
        <v>56684.179786494169</v>
      </c>
      <c r="B413" s="42">
        <v>44189</v>
      </c>
    </row>
    <row r="414" spans="1:2" x14ac:dyDescent="0.3">
      <c r="A414" s="36">
        <v>2485170.0988085326</v>
      </c>
      <c r="B414" s="42">
        <v>44228</v>
      </c>
    </row>
    <row r="415" spans="1:2" x14ac:dyDescent="0.3">
      <c r="A415" s="36">
        <v>13528400.267945688</v>
      </c>
      <c r="B415" s="42">
        <v>44200</v>
      </c>
    </row>
    <row r="416" spans="1:2" x14ac:dyDescent="0.3">
      <c r="A416" s="36">
        <v>241582.8813148113</v>
      </c>
      <c r="B416" s="42">
        <v>44195</v>
      </c>
    </row>
    <row r="417" spans="1:2" x14ac:dyDescent="0.3">
      <c r="A417" s="36">
        <v>986135.65129044349</v>
      </c>
      <c r="B417" s="42">
        <v>44228</v>
      </c>
    </row>
    <row r="418" spans="1:2" x14ac:dyDescent="0.3">
      <c r="A418" s="36">
        <v>2345000.5889877132</v>
      </c>
      <c r="B418" s="42">
        <v>44193</v>
      </c>
    </row>
    <row r="419" spans="1:2" x14ac:dyDescent="0.3">
      <c r="A419" s="36">
        <v>5176525.6491268314</v>
      </c>
      <c r="B419" s="42">
        <v>44200</v>
      </c>
    </row>
    <row r="420" spans="1:2" x14ac:dyDescent="0.3">
      <c r="A420" s="36">
        <v>854749.69341309951</v>
      </c>
      <c r="B420" s="42">
        <v>44195</v>
      </c>
    </row>
    <row r="421" spans="1:2" x14ac:dyDescent="0.3">
      <c r="A421" s="36">
        <v>140881.80503468763</v>
      </c>
      <c r="B421" s="42">
        <v>44194</v>
      </c>
    </row>
    <row r="422" spans="1:2" x14ac:dyDescent="0.3">
      <c r="A422" s="36">
        <v>2067529.9202188086</v>
      </c>
      <c r="B422" s="42">
        <v>44193</v>
      </c>
    </row>
    <row r="423" spans="1:2" x14ac:dyDescent="0.3">
      <c r="A423" s="36">
        <v>2089603.5459686611</v>
      </c>
      <c r="B423" s="42">
        <v>44200</v>
      </c>
    </row>
    <row r="424" spans="1:2" x14ac:dyDescent="0.3">
      <c r="A424" s="36">
        <v>134977.44088766185</v>
      </c>
      <c r="B424" s="42">
        <v>44230</v>
      </c>
    </row>
    <row r="425" spans="1:2" x14ac:dyDescent="0.3">
      <c r="A425" s="36">
        <v>356456.16761985596</v>
      </c>
      <c r="B425" s="42">
        <v>44229</v>
      </c>
    </row>
    <row r="426" spans="1:2" x14ac:dyDescent="0.3">
      <c r="A426" s="36">
        <v>406328.91032538412</v>
      </c>
      <c r="B426" s="42">
        <v>44228</v>
      </c>
    </row>
    <row r="427" spans="1:2" x14ac:dyDescent="0.3">
      <c r="A427" s="36">
        <v>566310.85968965606</v>
      </c>
      <c r="B427" s="42">
        <v>44196</v>
      </c>
    </row>
    <row r="428" spans="1:2" x14ac:dyDescent="0.3">
      <c r="A428" s="36">
        <v>298405.93157836434</v>
      </c>
      <c r="B428" s="42">
        <v>44195</v>
      </c>
    </row>
    <row r="429" spans="1:2" x14ac:dyDescent="0.3">
      <c r="A429" s="36">
        <v>369915.32962566026</v>
      </c>
      <c r="B429" s="42">
        <v>44231</v>
      </c>
    </row>
    <row r="430" spans="1:2" x14ac:dyDescent="0.3">
      <c r="A430" s="36">
        <v>569221.41171874176</v>
      </c>
      <c r="B430" s="42">
        <v>44187</v>
      </c>
    </row>
    <row r="431" spans="1:2" x14ac:dyDescent="0.3">
      <c r="A431" s="36">
        <v>605795.2677950674</v>
      </c>
      <c r="B431" s="42">
        <v>44201</v>
      </c>
    </row>
    <row r="432" spans="1:2" x14ac:dyDescent="0.3">
      <c r="A432" s="36">
        <v>2242147.136174887</v>
      </c>
      <c r="B432" s="42">
        <v>44189</v>
      </c>
    </row>
    <row r="433" spans="1:2" x14ac:dyDescent="0.3">
      <c r="A433" s="36">
        <v>2896506.1317515834</v>
      </c>
      <c r="B433" s="42">
        <v>44188</v>
      </c>
    </row>
    <row r="434" spans="1:2" x14ac:dyDescent="0.3">
      <c r="A434" s="36">
        <v>40458.667057637038</v>
      </c>
      <c r="B434" s="42">
        <v>44180</v>
      </c>
    </row>
    <row r="435" spans="1:2" x14ac:dyDescent="0.3">
      <c r="A435" s="36">
        <v>795589.34094818973</v>
      </c>
      <c r="B435" s="42">
        <v>44231</v>
      </c>
    </row>
    <row r="436" spans="1:2" x14ac:dyDescent="0.3">
      <c r="A436" s="36">
        <v>1729588.5823079264</v>
      </c>
      <c r="B436" s="42">
        <v>44201</v>
      </c>
    </row>
    <row r="437" spans="1:2" x14ac:dyDescent="0.3">
      <c r="A437" s="36">
        <v>3858313.3457391011</v>
      </c>
      <c r="B437" s="42">
        <v>44189</v>
      </c>
    </row>
    <row r="438" spans="1:2" x14ac:dyDescent="0.3">
      <c r="A438" s="36">
        <v>3840265.5425511338</v>
      </c>
      <c r="B438" s="42">
        <v>44188</v>
      </c>
    </row>
    <row r="439" spans="1:2" x14ac:dyDescent="0.3">
      <c r="A439" s="36">
        <v>1759427.6498834484</v>
      </c>
      <c r="B439" s="42">
        <v>44187</v>
      </c>
    </row>
    <row r="440" spans="1:2" x14ac:dyDescent="0.3">
      <c r="A440" s="36">
        <v>135937.70485446547</v>
      </c>
      <c r="B440" s="42">
        <v>44186</v>
      </c>
    </row>
    <row r="441" spans="1:2" x14ac:dyDescent="0.3">
      <c r="A441" s="36">
        <v>361023.20893998514</v>
      </c>
      <c r="B441" s="42">
        <v>44231</v>
      </c>
    </row>
    <row r="442" spans="1:2" x14ac:dyDescent="0.3">
      <c r="A442" s="36">
        <v>662568.29343964229</v>
      </c>
      <c r="B442" s="42">
        <v>44187</v>
      </c>
    </row>
    <row r="443" spans="1:2" x14ac:dyDescent="0.3">
      <c r="A443" s="36">
        <v>739904.33100947167</v>
      </c>
      <c r="B443" s="42">
        <v>44201</v>
      </c>
    </row>
    <row r="444" spans="1:2" x14ac:dyDescent="0.3">
      <c r="A444" s="36">
        <v>1549798.498033378</v>
      </c>
      <c r="B444" s="42">
        <v>44189</v>
      </c>
    </row>
    <row r="445" spans="1:2" x14ac:dyDescent="0.3">
      <c r="A445" s="36">
        <v>1504422.4340317685</v>
      </c>
      <c r="B445" s="42">
        <v>44188</v>
      </c>
    </row>
    <row r="446" spans="1:2" x14ac:dyDescent="0.3">
      <c r="A446" s="36">
        <v>2060607.9507209694</v>
      </c>
      <c r="B446" s="42">
        <v>44186</v>
      </c>
    </row>
    <row r="447" spans="1:2" x14ac:dyDescent="0.3">
      <c r="A447" s="36">
        <v>124301.04280522844</v>
      </c>
      <c r="B447" s="42">
        <v>44231</v>
      </c>
    </row>
    <row r="448" spans="1:2" x14ac:dyDescent="0.3">
      <c r="A448" s="36">
        <v>265286.38716086652</v>
      </c>
      <c r="B448" s="42">
        <v>44201</v>
      </c>
    </row>
    <row r="449" spans="1:2" x14ac:dyDescent="0.3">
      <c r="A449" s="36">
        <v>624745.94252276211</v>
      </c>
      <c r="B449" s="42">
        <v>44189</v>
      </c>
    </row>
    <row r="450" spans="1:2" x14ac:dyDescent="0.3">
      <c r="A450" s="36">
        <v>620873.42570240109</v>
      </c>
      <c r="B450" s="42">
        <v>44188</v>
      </c>
    </row>
    <row r="451" spans="1:2" x14ac:dyDescent="0.3">
      <c r="A451" s="36">
        <v>308876.28943581157</v>
      </c>
      <c r="B451" s="42">
        <v>44187</v>
      </c>
    </row>
    <row r="452" spans="1:2" x14ac:dyDescent="0.3">
      <c r="A452" s="36">
        <v>299991.15977323987</v>
      </c>
      <c r="B452" s="42">
        <v>44186</v>
      </c>
    </row>
    <row r="453" spans="1:2" x14ac:dyDescent="0.3">
      <c r="A453" s="36">
        <v>222745.03576645965</v>
      </c>
      <c r="B453" s="42">
        <v>44180</v>
      </c>
    </row>
    <row r="454" spans="1:2" x14ac:dyDescent="0.3">
      <c r="A454" s="36">
        <v>1689738.1963982789</v>
      </c>
      <c r="B454" s="42">
        <v>44232</v>
      </c>
    </row>
    <row r="455" spans="1:2" x14ac:dyDescent="0.3">
      <c r="A455" s="36">
        <v>3080336.6773574948</v>
      </c>
      <c r="B455" s="42">
        <v>44202</v>
      </c>
    </row>
    <row r="456" spans="1:2" x14ac:dyDescent="0.3">
      <c r="A456" s="36">
        <v>4332913.8627286842</v>
      </c>
      <c r="B456" s="42">
        <v>44202</v>
      </c>
    </row>
    <row r="457" spans="1:2" x14ac:dyDescent="0.3">
      <c r="A457" s="36">
        <v>2540039.9069164637</v>
      </c>
      <c r="B457" s="42">
        <v>44232</v>
      </c>
    </row>
    <row r="458" spans="1:2" x14ac:dyDescent="0.3">
      <c r="A458" s="36">
        <v>1130422.8167769443</v>
      </c>
      <c r="B458" s="42">
        <v>44180</v>
      </c>
    </row>
    <row r="459" spans="1:2" x14ac:dyDescent="0.3">
      <c r="A459" s="36">
        <v>1073079.0847419915</v>
      </c>
      <c r="B459" s="42">
        <v>44179</v>
      </c>
    </row>
    <row r="460" spans="1:2" x14ac:dyDescent="0.3">
      <c r="A460" s="36">
        <v>1663685.1129355985</v>
      </c>
      <c r="B460" s="42">
        <v>44202</v>
      </c>
    </row>
    <row r="461" spans="1:2" x14ac:dyDescent="0.3">
      <c r="A461" s="36">
        <v>1021914.5226478025</v>
      </c>
      <c r="B461" s="42">
        <v>44232</v>
      </c>
    </row>
    <row r="462" spans="1:2" x14ac:dyDescent="0.3">
      <c r="A462" s="36">
        <v>388661.34057700069</v>
      </c>
      <c r="B462" s="42">
        <v>44180</v>
      </c>
    </row>
    <row r="463" spans="1:2" x14ac:dyDescent="0.3">
      <c r="A463" s="36">
        <v>662396.41686661867</v>
      </c>
      <c r="B463" s="42">
        <v>44202</v>
      </c>
    </row>
    <row r="464" spans="1:2" x14ac:dyDescent="0.3">
      <c r="A464" s="36">
        <v>398589.5955976668</v>
      </c>
      <c r="B464" s="42">
        <v>44232</v>
      </c>
    </row>
    <row r="465" spans="1:2" x14ac:dyDescent="0.3">
      <c r="A465" s="36">
        <v>564946.31844303175</v>
      </c>
      <c r="B465" s="42">
        <v>44186</v>
      </c>
    </row>
    <row r="466" spans="1:2" x14ac:dyDescent="0.3">
      <c r="A466" s="36">
        <v>190494.93441049921</v>
      </c>
      <c r="B466" s="42">
        <v>44180</v>
      </c>
    </row>
    <row r="467" spans="1:2" x14ac:dyDescent="0.3">
      <c r="A467" s="36">
        <v>1366262.948156388</v>
      </c>
      <c r="B467" s="42">
        <v>44235</v>
      </c>
    </row>
    <row r="468" spans="1:2" x14ac:dyDescent="0.3">
      <c r="A468" s="36">
        <v>2978536.745058395</v>
      </c>
      <c r="B468" s="42">
        <v>44203</v>
      </c>
    </row>
    <row r="469" spans="1:2" x14ac:dyDescent="0.3">
      <c r="A469" s="36">
        <v>2078251.2968017987</v>
      </c>
      <c r="B469" s="42">
        <v>44235</v>
      </c>
    </row>
    <row r="470" spans="1:2" x14ac:dyDescent="0.3">
      <c r="A470" s="36">
        <v>4592707.5547091262</v>
      </c>
      <c r="B470" s="42">
        <v>44203</v>
      </c>
    </row>
    <row r="471" spans="1:2" x14ac:dyDescent="0.3">
      <c r="A471" s="36">
        <v>963722.64241858188</v>
      </c>
      <c r="B471" s="42">
        <v>44179</v>
      </c>
    </row>
    <row r="472" spans="1:2" x14ac:dyDescent="0.3">
      <c r="A472" s="36">
        <v>926795.35729046387</v>
      </c>
      <c r="B472" s="42">
        <v>44235</v>
      </c>
    </row>
    <row r="473" spans="1:2" x14ac:dyDescent="0.3">
      <c r="A473" s="36">
        <v>1838812.276339975</v>
      </c>
      <c r="B473" s="42">
        <v>44203</v>
      </c>
    </row>
    <row r="474" spans="1:2" x14ac:dyDescent="0.3">
      <c r="A474" s="36">
        <v>399826.73531913973</v>
      </c>
      <c r="B474" s="42">
        <v>44235</v>
      </c>
    </row>
    <row r="475" spans="1:2" x14ac:dyDescent="0.3">
      <c r="A475" s="36">
        <v>707508.349076182</v>
      </c>
      <c r="B475" s="42">
        <v>44203</v>
      </c>
    </row>
    <row r="476" spans="1:2" x14ac:dyDescent="0.3">
      <c r="A476" s="36">
        <v>101566.67389440944</v>
      </c>
      <c r="B476" s="42">
        <v>44179</v>
      </c>
    </row>
    <row r="477" spans="1:2" x14ac:dyDescent="0.3">
      <c r="A477" s="36">
        <v>1203954.4309477347</v>
      </c>
      <c r="B477" s="42">
        <v>44235</v>
      </c>
    </row>
    <row r="478" spans="1:2" x14ac:dyDescent="0.3">
      <c r="A478" s="36">
        <v>3981308.0170891685</v>
      </c>
      <c r="B478" s="42">
        <v>44204</v>
      </c>
    </row>
    <row r="479" spans="1:2" x14ac:dyDescent="0.3">
      <c r="A479" s="36">
        <v>3476914.9227516404</v>
      </c>
      <c r="B479" s="42">
        <v>44235</v>
      </c>
    </row>
    <row r="480" spans="1:2" x14ac:dyDescent="0.3">
      <c r="A480" s="36">
        <v>5078358.0278971484</v>
      </c>
      <c r="B480" s="42">
        <v>44186</v>
      </c>
    </row>
    <row r="481" spans="1:2" x14ac:dyDescent="0.3">
      <c r="A481" s="36">
        <v>5359569.1329649109</v>
      </c>
      <c r="B481" s="42">
        <v>44204</v>
      </c>
    </row>
    <row r="482" spans="1:2" x14ac:dyDescent="0.3">
      <c r="A482" s="36">
        <v>1455022.8299750353</v>
      </c>
      <c r="B482" s="42">
        <v>44235</v>
      </c>
    </row>
    <row r="483" spans="1:2" x14ac:dyDescent="0.3">
      <c r="A483" s="36">
        <v>2054173.8865002694</v>
      </c>
      <c r="B483" s="42">
        <v>44204</v>
      </c>
    </row>
    <row r="484" spans="1:2" x14ac:dyDescent="0.3">
      <c r="A484" s="36">
        <v>1837781.2775077117</v>
      </c>
      <c r="B484" s="42">
        <v>44179</v>
      </c>
    </row>
    <row r="485" spans="1:2" x14ac:dyDescent="0.3">
      <c r="A485" s="36">
        <v>548209.28189410269</v>
      </c>
      <c r="B485" s="42">
        <v>44235</v>
      </c>
    </row>
    <row r="486" spans="1:2" x14ac:dyDescent="0.3">
      <c r="A486" s="36">
        <v>851756.12921737833</v>
      </c>
      <c r="B486" s="42">
        <v>44204</v>
      </c>
    </row>
    <row r="487" spans="1:2" x14ac:dyDescent="0.3">
      <c r="A487" s="36">
        <v>98091.00877772794</v>
      </c>
      <c r="B487" s="42">
        <v>44179</v>
      </c>
    </row>
    <row r="488" spans="1:2" x14ac:dyDescent="0.3">
      <c r="A488" s="36">
        <v>23980145.476882074</v>
      </c>
      <c r="B488" s="42">
        <v>44235</v>
      </c>
    </row>
    <row r="489" spans="1:2" x14ac:dyDescent="0.3">
      <c r="A489" s="36">
        <v>1084756.4772113545</v>
      </c>
      <c r="B489" s="42">
        <v>44235</v>
      </c>
    </row>
    <row r="490" spans="1:2" x14ac:dyDescent="0.3">
      <c r="A490" s="36">
        <v>1760301.1508030619</v>
      </c>
      <c r="B490" s="42">
        <v>44235</v>
      </c>
    </row>
    <row r="491" spans="1:2" x14ac:dyDescent="0.3">
      <c r="A491" s="36">
        <v>12038152.596797198</v>
      </c>
      <c r="B491" s="42">
        <v>44235</v>
      </c>
    </row>
    <row r="492" spans="1:2" x14ac:dyDescent="0.3">
      <c r="A492" s="36">
        <v>366526.65389534651</v>
      </c>
      <c r="B492" s="42">
        <v>44238</v>
      </c>
    </row>
    <row r="493" spans="1:2" x14ac:dyDescent="0.3">
      <c r="A493" s="36">
        <v>581687.30374934373</v>
      </c>
      <c r="B493" s="42">
        <v>44208</v>
      </c>
    </row>
    <row r="494" spans="1:2" x14ac:dyDescent="0.3">
      <c r="A494" s="36">
        <v>966996.06784361624</v>
      </c>
      <c r="B494" s="42">
        <v>44238</v>
      </c>
    </row>
    <row r="495" spans="1:2" x14ac:dyDescent="0.3">
      <c r="A495" s="36">
        <v>1944518.7455102622</v>
      </c>
      <c r="B495" s="42">
        <v>44208</v>
      </c>
    </row>
    <row r="496" spans="1:2" x14ac:dyDescent="0.3">
      <c r="A496" s="36">
        <v>10664250.072312415</v>
      </c>
      <c r="B496" s="42">
        <v>44207</v>
      </c>
    </row>
    <row r="497" spans="1:2" x14ac:dyDescent="0.3">
      <c r="A497" s="36">
        <v>388195.82743180223</v>
      </c>
      <c r="B497" s="42">
        <v>44238</v>
      </c>
    </row>
    <row r="498" spans="1:2" x14ac:dyDescent="0.3">
      <c r="A498" s="36">
        <v>739706.75521834439</v>
      </c>
      <c r="B498" s="42">
        <v>44208</v>
      </c>
    </row>
    <row r="499" spans="1:2" x14ac:dyDescent="0.3">
      <c r="A499" s="36">
        <v>72742.93311967043</v>
      </c>
      <c r="B499" s="42">
        <v>44238</v>
      </c>
    </row>
    <row r="500" spans="1:2" x14ac:dyDescent="0.3">
      <c r="A500" s="36">
        <v>105819.71283301408</v>
      </c>
      <c r="B500" s="42">
        <v>44237</v>
      </c>
    </row>
    <row r="501" spans="1:2" x14ac:dyDescent="0.3">
      <c r="A501" s="36">
        <v>337665.59148762602</v>
      </c>
      <c r="B501" s="42">
        <v>44236</v>
      </c>
    </row>
    <row r="502" spans="1:2" x14ac:dyDescent="0.3">
      <c r="A502" s="36">
        <v>456597.67033871141</v>
      </c>
      <c r="B502" s="42">
        <v>44235</v>
      </c>
    </row>
    <row r="503" spans="1:2" x14ac:dyDescent="0.3">
      <c r="A503" s="36">
        <v>287324.80730334605</v>
      </c>
      <c r="B503" s="42">
        <v>44208</v>
      </c>
    </row>
    <row r="504" spans="1:2" x14ac:dyDescent="0.3">
      <c r="A504" s="36">
        <v>42139.016640301263</v>
      </c>
      <c r="B504" s="42">
        <v>44207</v>
      </c>
    </row>
    <row r="505" spans="1:2" x14ac:dyDescent="0.3">
      <c r="A505" s="36">
        <v>81393.617601028513</v>
      </c>
      <c r="B505" s="42">
        <v>44244</v>
      </c>
    </row>
    <row r="506" spans="1:2" x14ac:dyDescent="0.3">
      <c r="A506" s="36">
        <v>423994.47063153167</v>
      </c>
      <c r="B506" s="42">
        <v>44239</v>
      </c>
    </row>
    <row r="507" spans="1:2" x14ac:dyDescent="0.3">
      <c r="A507" s="36">
        <v>7092965.2934138449</v>
      </c>
      <c r="B507" s="42">
        <v>44238</v>
      </c>
    </row>
    <row r="508" spans="1:2" x14ac:dyDescent="0.3">
      <c r="A508" s="36">
        <v>19928.336319281119</v>
      </c>
      <c r="B508" s="42">
        <v>44239</v>
      </c>
    </row>
    <row r="509" spans="1:2" x14ac:dyDescent="0.3">
      <c r="A509" s="36">
        <v>17775.779509506785</v>
      </c>
      <c r="B509" s="42">
        <v>44239</v>
      </c>
    </row>
    <row r="510" spans="1:2" x14ac:dyDescent="0.3">
      <c r="A510" s="36">
        <v>52662.229434705943</v>
      </c>
      <c r="B510" s="42">
        <v>44244</v>
      </c>
    </row>
    <row r="511" spans="1:2" x14ac:dyDescent="0.3">
      <c r="A511" s="36">
        <v>184502.13385958597</v>
      </c>
      <c r="B511" s="42">
        <v>44239</v>
      </c>
    </row>
    <row r="512" spans="1:2" x14ac:dyDescent="0.3">
      <c r="A512" s="36">
        <v>16218.574498472455</v>
      </c>
      <c r="B512" s="42">
        <v>44239</v>
      </c>
    </row>
    <row r="513" spans="1:2" x14ac:dyDescent="0.3">
      <c r="A513" s="36">
        <v>78878.54109128163</v>
      </c>
      <c r="B513" s="42">
        <v>44238</v>
      </c>
    </row>
    <row r="514" spans="1:2" x14ac:dyDescent="0.3">
      <c r="A514" s="36">
        <v>2416846.0596297537</v>
      </c>
      <c r="B514" s="42">
        <v>44210</v>
      </c>
    </row>
    <row r="515" spans="1:2" x14ac:dyDescent="0.3">
      <c r="A515" s="36">
        <v>4335241.0501309447</v>
      </c>
      <c r="B515" s="42">
        <v>44210</v>
      </c>
    </row>
    <row r="516" spans="1:2" x14ac:dyDescent="0.3">
      <c r="A516" s="36">
        <v>1813473.6188460398</v>
      </c>
      <c r="B516" s="42">
        <v>44210</v>
      </c>
    </row>
    <row r="517" spans="1:2" x14ac:dyDescent="0.3">
      <c r="A517" s="36">
        <v>867177.64221534191</v>
      </c>
      <c r="B517" s="42">
        <v>44209</v>
      </c>
    </row>
    <row r="518" spans="1:2" x14ac:dyDescent="0.3">
      <c r="A518" s="36">
        <v>400539.81010410481</v>
      </c>
      <c r="B518" s="42">
        <v>44244</v>
      </c>
    </row>
    <row r="519" spans="1:2" x14ac:dyDescent="0.3">
      <c r="A519" s="36">
        <v>433822.86510975828</v>
      </c>
      <c r="B519" s="42">
        <v>44239</v>
      </c>
    </row>
    <row r="520" spans="1:2" x14ac:dyDescent="0.3">
      <c r="A520" s="36">
        <v>696329.73354533559</v>
      </c>
      <c r="B520" s="42">
        <v>44210</v>
      </c>
    </row>
    <row r="521" spans="1:2" x14ac:dyDescent="0.3">
      <c r="A521" s="36">
        <v>11977.833586936693</v>
      </c>
      <c r="B521" s="42">
        <v>44209</v>
      </c>
    </row>
    <row r="522" spans="1:2" x14ac:dyDescent="0.3">
      <c r="A522" s="36">
        <v>2246946.7976632365</v>
      </c>
      <c r="B522" s="42">
        <v>44239</v>
      </c>
    </row>
    <row r="523" spans="1:2" x14ac:dyDescent="0.3">
      <c r="A523" s="36">
        <v>103678.06294556016</v>
      </c>
      <c r="B523" s="42">
        <v>44237</v>
      </c>
    </row>
    <row r="524" spans="1:2" x14ac:dyDescent="0.3">
      <c r="A524" s="36">
        <v>94892.034184612668</v>
      </c>
      <c r="B524" s="42">
        <v>44236</v>
      </c>
    </row>
    <row r="525" spans="1:2" x14ac:dyDescent="0.3">
      <c r="A525" s="36">
        <v>534367.14091332804</v>
      </c>
      <c r="B525" s="42">
        <v>44235</v>
      </c>
    </row>
    <row r="526" spans="1:2" x14ac:dyDescent="0.3">
      <c r="A526" s="36">
        <v>10351574.736819897</v>
      </c>
      <c r="B526" s="42">
        <v>44210</v>
      </c>
    </row>
    <row r="527" spans="1:2" x14ac:dyDescent="0.3">
      <c r="A527" s="36">
        <v>317756.19402729726</v>
      </c>
      <c r="B527" s="42">
        <v>44239</v>
      </c>
    </row>
    <row r="528" spans="1:2" x14ac:dyDescent="0.3">
      <c r="A528" s="36">
        <v>243870.62258593237</v>
      </c>
      <c r="B528" s="42">
        <v>44238</v>
      </c>
    </row>
    <row r="529" spans="1:2" x14ac:dyDescent="0.3">
      <c r="A529" s="36">
        <v>18620.166108267167</v>
      </c>
      <c r="B529" s="42">
        <v>44235</v>
      </c>
    </row>
    <row r="530" spans="1:2" x14ac:dyDescent="0.3">
      <c r="A530" s="36">
        <v>126972.47660340076</v>
      </c>
      <c r="B530" s="42">
        <v>44210</v>
      </c>
    </row>
    <row r="531" spans="1:2" x14ac:dyDescent="0.3">
      <c r="A531" s="36">
        <v>551835.57101897348</v>
      </c>
      <c r="B531" s="42">
        <v>44239</v>
      </c>
    </row>
    <row r="532" spans="1:2" x14ac:dyDescent="0.3">
      <c r="A532" s="36">
        <v>10027.661211466793</v>
      </c>
      <c r="B532" s="42">
        <v>44237</v>
      </c>
    </row>
    <row r="533" spans="1:2" x14ac:dyDescent="0.3">
      <c r="A533" s="36">
        <v>13517.436602723412</v>
      </c>
      <c r="B533" s="42">
        <v>44236</v>
      </c>
    </row>
    <row r="534" spans="1:2" x14ac:dyDescent="0.3">
      <c r="A534" s="36">
        <v>33900.832553577122</v>
      </c>
      <c r="B534" s="42">
        <v>44235</v>
      </c>
    </row>
    <row r="535" spans="1:2" x14ac:dyDescent="0.3">
      <c r="A535" s="36">
        <v>24795.124320376937</v>
      </c>
      <c r="B535" s="42">
        <v>44237</v>
      </c>
    </row>
    <row r="536" spans="1:2" x14ac:dyDescent="0.3">
      <c r="A536" s="36">
        <v>56488.957227106432</v>
      </c>
      <c r="B536" s="42">
        <v>44236</v>
      </c>
    </row>
    <row r="537" spans="1:2" x14ac:dyDescent="0.3">
      <c r="A537" s="36">
        <v>32078.63265305572</v>
      </c>
      <c r="B537" s="42">
        <v>44235</v>
      </c>
    </row>
    <row r="538" spans="1:2" x14ac:dyDescent="0.3">
      <c r="A538" s="36">
        <v>123354.4510380412</v>
      </c>
      <c r="B538" s="42">
        <v>44232</v>
      </c>
    </row>
    <row r="539" spans="1:2" x14ac:dyDescent="0.3">
      <c r="A539" s="36">
        <v>507219.66931428137</v>
      </c>
      <c r="B539" s="42">
        <v>44244</v>
      </c>
    </row>
    <row r="540" spans="1:2" x14ac:dyDescent="0.3">
      <c r="A540" s="36">
        <v>563445.70344714576</v>
      </c>
      <c r="B540" s="42">
        <v>44239</v>
      </c>
    </row>
    <row r="541" spans="1:2" x14ac:dyDescent="0.3">
      <c r="A541" s="36">
        <v>7849294.8248629458</v>
      </c>
      <c r="B541" s="42">
        <v>44244</v>
      </c>
    </row>
    <row r="542" spans="1:2" x14ac:dyDescent="0.3">
      <c r="A542" s="36">
        <v>9946189.6857305486</v>
      </c>
      <c r="B542" s="42">
        <v>44214</v>
      </c>
    </row>
    <row r="543" spans="1:2" x14ac:dyDescent="0.3">
      <c r="A543" s="36">
        <v>11644564.164523222</v>
      </c>
      <c r="B543" s="42">
        <v>44211</v>
      </c>
    </row>
    <row r="544" spans="1:2" x14ac:dyDescent="0.3">
      <c r="A544" s="36">
        <v>163394.59528070534</v>
      </c>
      <c r="B544" s="42">
        <v>44244</v>
      </c>
    </row>
    <row r="545" spans="1:2" x14ac:dyDescent="0.3">
      <c r="A545" s="36">
        <v>450294.6606458326</v>
      </c>
      <c r="B545" s="42">
        <v>44214</v>
      </c>
    </row>
    <row r="546" spans="1:2" x14ac:dyDescent="0.3">
      <c r="A546" s="36">
        <v>807272.25134688651</v>
      </c>
      <c r="B546" s="42">
        <v>44214</v>
      </c>
    </row>
    <row r="547" spans="1:2" x14ac:dyDescent="0.3">
      <c r="A547" s="36">
        <v>3940236.232967651</v>
      </c>
      <c r="B547" s="42">
        <v>44244</v>
      </c>
    </row>
    <row r="548" spans="1:2" x14ac:dyDescent="0.3">
      <c r="A548" s="36">
        <v>5165599.4463826185</v>
      </c>
      <c r="B548" s="42">
        <v>44214</v>
      </c>
    </row>
    <row r="549" spans="1:2" x14ac:dyDescent="0.3">
      <c r="A549" s="36">
        <v>2863196.2074150881</v>
      </c>
      <c r="B549" s="42">
        <v>44211</v>
      </c>
    </row>
    <row r="550" spans="1:2" x14ac:dyDescent="0.3">
      <c r="A550" s="36">
        <v>1102030.3915109595</v>
      </c>
      <c r="B550" s="42">
        <v>44244</v>
      </c>
    </row>
    <row r="551" spans="1:2" x14ac:dyDescent="0.3">
      <c r="A551" s="36">
        <v>888109.69591226464</v>
      </c>
      <c r="B551" s="42">
        <v>44214</v>
      </c>
    </row>
    <row r="552" spans="1:2" x14ac:dyDescent="0.3">
      <c r="A552" s="36">
        <v>57133.005784987588</v>
      </c>
      <c r="B552" s="42">
        <v>44211</v>
      </c>
    </row>
    <row r="553" spans="1:2" x14ac:dyDescent="0.3">
      <c r="A553" s="36">
        <v>582768.72649385477</v>
      </c>
      <c r="B553" s="42">
        <v>44245</v>
      </c>
    </row>
    <row r="554" spans="1:2" x14ac:dyDescent="0.3">
      <c r="A554" s="36">
        <v>686562.16998881462</v>
      </c>
      <c r="B554" s="42">
        <v>44215</v>
      </c>
    </row>
    <row r="555" spans="1:2" x14ac:dyDescent="0.3">
      <c r="A555" s="36">
        <v>11570558.576369563</v>
      </c>
      <c r="B555" s="42">
        <v>44214</v>
      </c>
    </row>
    <row r="556" spans="1:2" x14ac:dyDescent="0.3">
      <c r="A556" s="36">
        <v>4281757.6449152455</v>
      </c>
      <c r="B556" s="42">
        <v>44203</v>
      </c>
    </row>
    <row r="557" spans="1:2" x14ac:dyDescent="0.3">
      <c r="A557" s="36">
        <v>34921.775347895018</v>
      </c>
      <c r="B557" s="42">
        <v>44215</v>
      </c>
    </row>
    <row r="558" spans="1:2" x14ac:dyDescent="0.3">
      <c r="A558" s="36">
        <v>21845.47172327033</v>
      </c>
      <c r="B558" s="42">
        <v>44245</v>
      </c>
    </row>
    <row r="559" spans="1:2" x14ac:dyDescent="0.3">
      <c r="A559" s="36">
        <v>45240.016408247728</v>
      </c>
      <c r="B559" s="42">
        <v>44214</v>
      </c>
    </row>
    <row r="560" spans="1:2" x14ac:dyDescent="0.3">
      <c r="A560" s="36">
        <v>29849.017081446418</v>
      </c>
      <c r="B560" s="42">
        <v>44245</v>
      </c>
    </row>
    <row r="561" spans="1:2" x14ac:dyDescent="0.3">
      <c r="A561" s="36">
        <v>71160.619746039534</v>
      </c>
      <c r="B561" s="42">
        <v>44215</v>
      </c>
    </row>
    <row r="562" spans="1:2" x14ac:dyDescent="0.3">
      <c r="A562" s="36">
        <v>149609.99001747</v>
      </c>
      <c r="B562" s="42">
        <v>44214</v>
      </c>
    </row>
    <row r="563" spans="1:2" x14ac:dyDescent="0.3">
      <c r="A563" s="36">
        <v>301557.19295884506</v>
      </c>
      <c r="B563" s="42">
        <v>44245</v>
      </c>
    </row>
    <row r="564" spans="1:2" x14ac:dyDescent="0.3">
      <c r="A564" s="36">
        <v>411704.54759375245</v>
      </c>
      <c r="B564" s="42">
        <v>44215</v>
      </c>
    </row>
    <row r="565" spans="1:2" x14ac:dyDescent="0.3">
      <c r="A565" s="36">
        <v>5749608.8667647475</v>
      </c>
      <c r="B565" s="42">
        <v>44214</v>
      </c>
    </row>
    <row r="566" spans="1:2" x14ac:dyDescent="0.3">
      <c r="A566" s="36">
        <v>14530.288701934407</v>
      </c>
      <c r="B566" s="42">
        <v>44202</v>
      </c>
    </row>
    <row r="567" spans="1:2" x14ac:dyDescent="0.3">
      <c r="A567" s="36">
        <v>39582.830477820797</v>
      </c>
      <c r="B567" s="42">
        <v>44245</v>
      </c>
    </row>
    <row r="568" spans="1:2" x14ac:dyDescent="0.3">
      <c r="A568" s="36">
        <v>492533.20885401597</v>
      </c>
      <c r="B568" s="42">
        <v>44244</v>
      </c>
    </row>
    <row r="569" spans="1:2" x14ac:dyDescent="0.3">
      <c r="A569" s="36">
        <v>57866.910073827108</v>
      </c>
      <c r="B569" s="42">
        <v>44215</v>
      </c>
    </row>
    <row r="570" spans="1:2" x14ac:dyDescent="0.3">
      <c r="A570" s="36">
        <v>901199.80008171161</v>
      </c>
      <c r="B570" s="42">
        <v>44214</v>
      </c>
    </row>
    <row r="571" spans="1:2" x14ac:dyDescent="0.3">
      <c r="A571" s="36">
        <v>498831.33899436443</v>
      </c>
      <c r="B571" s="42">
        <v>44203</v>
      </c>
    </row>
    <row r="572" spans="1:2" x14ac:dyDescent="0.3">
      <c r="A572" s="36">
        <v>8283396.2249869378</v>
      </c>
      <c r="B572" s="42">
        <v>44244</v>
      </c>
    </row>
    <row r="573" spans="1:2" x14ac:dyDescent="0.3">
      <c r="A573" s="36">
        <v>1169338.4994058171</v>
      </c>
      <c r="B573" s="42">
        <v>44244</v>
      </c>
    </row>
    <row r="574" spans="1:2" x14ac:dyDescent="0.3">
      <c r="A574" s="36">
        <v>417756.50167514017</v>
      </c>
      <c r="B574" s="42">
        <v>44246</v>
      </c>
    </row>
    <row r="575" spans="1:2" x14ac:dyDescent="0.3">
      <c r="A575" s="36">
        <v>84968.974030667654</v>
      </c>
      <c r="B575" s="42">
        <v>44245</v>
      </c>
    </row>
    <row r="576" spans="1:2" x14ac:dyDescent="0.3">
      <c r="A576" s="36">
        <v>2185815.9287763415</v>
      </c>
      <c r="B576" s="42">
        <v>44249</v>
      </c>
    </row>
    <row r="577" spans="1:2" x14ac:dyDescent="0.3">
      <c r="A577" s="36">
        <v>7280249.7138717603</v>
      </c>
      <c r="B577" s="42">
        <v>44246</v>
      </c>
    </row>
    <row r="578" spans="1:2" x14ac:dyDescent="0.3">
      <c r="A578" s="36">
        <v>3235465.8002230213</v>
      </c>
      <c r="B578" s="42">
        <v>44245</v>
      </c>
    </row>
    <row r="579" spans="1:2" x14ac:dyDescent="0.3">
      <c r="A579" s="36">
        <v>376520.67098564038</v>
      </c>
      <c r="B579" s="42">
        <v>44246</v>
      </c>
    </row>
    <row r="580" spans="1:2" x14ac:dyDescent="0.3">
      <c r="A580" s="36">
        <v>788593.9094800055</v>
      </c>
      <c r="B580" s="42">
        <v>44246</v>
      </c>
    </row>
    <row r="581" spans="1:2" x14ac:dyDescent="0.3">
      <c r="A581" s="36">
        <v>29652.226583625739</v>
      </c>
      <c r="B581" s="42">
        <v>44245</v>
      </c>
    </row>
    <row r="582" spans="1:2" x14ac:dyDescent="0.3">
      <c r="A582" s="36">
        <v>3459618.0902335178</v>
      </c>
      <c r="B582" s="42">
        <v>44246</v>
      </c>
    </row>
    <row r="583" spans="1:2" x14ac:dyDescent="0.3">
      <c r="A583" s="36">
        <v>570257.74357022159</v>
      </c>
      <c r="B583" s="42">
        <v>44246</v>
      </c>
    </row>
    <row r="584" spans="1:2" x14ac:dyDescent="0.3">
      <c r="A584" s="36">
        <v>3179558.25</v>
      </c>
      <c r="B584" s="42">
        <v>44216</v>
      </c>
    </row>
    <row r="585" spans="1:2" x14ac:dyDescent="0.3">
      <c r="A585" s="36">
        <v>2137694.7599999998</v>
      </c>
      <c r="B585" s="42">
        <v>44216</v>
      </c>
    </row>
    <row r="586" spans="1:2" x14ac:dyDescent="0.3">
      <c r="A586" s="36">
        <v>589516.16</v>
      </c>
      <c r="B586" s="42">
        <v>44216</v>
      </c>
    </row>
    <row r="587" spans="1:2" x14ac:dyDescent="0.3">
      <c r="A587" s="36">
        <v>74416.92</v>
      </c>
      <c r="B587" s="42">
        <v>44216</v>
      </c>
    </row>
    <row r="588" spans="1:2" x14ac:dyDescent="0.3">
      <c r="A588" s="36"/>
      <c r="B588" s="42"/>
    </row>
    <row r="589" spans="1:2" x14ac:dyDescent="0.3">
      <c r="A589" s="36"/>
      <c r="B589" s="42"/>
    </row>
    <row r="590" spans="1:2" x14ac:dyDescent="0.3">
      <c r="A590" s="36"/>
      <c r="B590" s="42"/>
    </row>
    <row r="591" spans="1:2" x14ac:dyDescent="0.3">
      <c r="A591" s="36"/>
      <c r="B591" s="42"/>
    </row>
    <row r="592" spans="1:2" x14ac:dyDescent="0.3">
      <c r="A592" s="36"/>
      <c r="B592" s="42"/>
    </row>
    <row r="593" spans="1:2" x14ac:dyDescent="0.3">
      <c r="A593" s="36"/>
      <c r="B593" s="42"/>
    </row>
    <row r="594" spans="1:2" x14ac:dyDescent="0.3">
      <c r="A594" s="36"/>
      <c r="B594" s="42"/>
    </row>
    <row r="595" spans="1:2" x14ac:dyDescent="0.3">
      <c r="A595" s="36"/>
      <c r="B595" s="42"/>
    </row>
    <row r="596" spans="1:2" x14ac:dyDescent="0.3">
      <c r="A596" s="36"/>
      <c r="B596" s="42"/>
    </row>
    <row r="597" spans="1:2" x14ac:dyDescent="0.3">
      <c r="A597" s="36"/>
      <c r="B597" s="42"/>
    </row>
    <row r="598" spans="1:2" x14ac:dyDescent="0.3">
      <c r="A598" s="36"/>
      <c r="B598" s="42"/>
    </row>
    <row r="599" spans="1:2" x14ac:dyDescent="0.3">
      <c r="A599" s="36"/>
      <c r="B599" s="42"/>
    </row>
    <row r="600" spans="1:2" x14ac:dyDescent="0.3">
      <c r="A600" s="36"/>
      <c r="B600" s="42"/>
    </row>
    <row r="601" spans="1:2" x14ac:dyDescent="0.3">
      <c r="A601" s="36"/>
      <c r="B601" s="42"/>
    </row>
    <row r="602" spans="1:2" x14ac:dyDescent="0.3">
      <c r="A602" s="36"/>
      <c r="B602" s="42"/>
    </row>
    <row r="603" spans="1:2" x14ac:dyDescent="0.3">
      <c r="A603" s="36"/>
      <c r="B603" s="42"/>
    </row>
    <row r="604" spans="1:2" x14ac:dyDescent="0.3">
      <c r="A604" s="36"/>
      <c r="B604" s="42"/>
    </row>
    <row r="605" spans="1:2" x14ac:dyDescent="0.3">
      <c r="A605" s="36"/>
      <c r="B605" s="42"/>
    </row>
    <row r="606" spans="1:2" x14ac:dyDescent="0.3">
      <c r="A606" s="36"/>
      <c r="B606" s="42"/>
    </row>
    <row r="607" spans="1:2" x14ac:dyDescent="0.3">
      <c r="A607" s="36"/>
      <c r="B607" s="42"/>
    </row>
    <row r="608" spans="1:2" x14ac:dyDescent="0.3">
      <c r="A608" s="36"/>
      <c r="B608" s="42"/>
    </row>
    <row r="609" spans="1:2" x14ac:dyDescent="0.3">
      <c r="A609" s="36"/>
      <c r="B609" s="42"/>
    </row>
    <row r="610" spans="1:2" x14ac:dyDescent="0.3">
      <c r="A610" s="36"/>
      <c r="B610" s="42"/>
    </row>
    <row r="611" spans="1:2" x14ac:dyDescent="0.3">
      <c r="A611" s="36"/>
      <c r="B611" s="42"/>
    </row>
    <row r="612" spans="1:2" x14ac:dyDescent="0.3">
      <c r="A612" s="36"/>
      <c r="B612" s="42"/>
    </row>
    <row r="613" spans="1:2" x14ac:dyDescent="0.3">
      <c r="A613" s="36"/>
      <c r="B613" s="42"/>
    </row>
    <row r="614" spans="1:2" x14ac:dyDescent="0.3">
      <c r="A614" s="36"/>
      <c r="B614" s="42"/>
    </row>
    <row r="615" spans="1:2" x14ac:dyDescent="0.3">
      <c r="A615" s="36"/>
      <c r="B615" s="42"/>
    </row>
    <row r="616" spans="1:2" x14ac:dyDescent="0.3">
      <c r="A616" s="36"/>
      <c r="B616" s="42"/>
    </row>
    <row r="617" spans="1:2" x14ac:dyDescent="0.3">
      <c r="A617" s="36"/>
      <c r="B617" s="42"/>
    </row>
    <row r="618" spans="1:2" x14ac:dyDescent="0.3">
      <c r="A618" s="36"/>
      <c r="B618" s="42"/>
    </row>
    <row r="619" spans="1:2" x14ac:dyDescent="0.3">
      <c r="A619" s="36"/>
      <c r="B619" s="42"/>
    </row>
    <row r="620" spans="1:2" x14ac:dyDescent="0.3">
      <c r="A620" s="36"/>
      <c r="B620" s="42"/>
    </row>
    <row r="621" spans="1:2" x14ac:dyDescent="0.3">
      <c r="A621" s="36"/>
      <c r="B621" s="42"/>
    </row>
    <row r="622" spans="1:2" x14ac:dyDescent="0.3">
      <c r="A622" s="36"/>
      <c r="B622" s="42"/>
    </row>
    <row r="623" spans="1:2" x14ac:dyDescent="0.3">
      <c r="A623" s="36"/>
      <c r="B623" s="42"/>
    </row>
    <row r="624" spans="1:2" x14ac:dyDescent="0.3">
      <c r="A624" s="36"/>
      <c r="B624" s="42"/>
    </row>
    <row r="625" spans="1:2" x14ac:dyDescent="0.3">
      <c r="A625" s="36"/>
      <c r="B625" s="42"/>
    </row>
    <row r="626" spans="1:2" x14ac:dyDescent="0.3">
      <c r="A626" s="36"/>
      <c r="B626" s="42"/>
    </row>
    <row r="627" spans="1:2" x14ac:dyDescent="0.3">
      <c r="A627" s="36"/>
      <c r="B627" s="42"/>
    </row>
    <row r="628" spans="1:2" x14ac:dyDescent="0.3">
      <c r="A628" s="36"/>
      <c r="B628" s="42"/>
    </row>
    <row r="629" spans="1:2" x14ac:dyDescent="0.3">
      <c r="A629" s="36"/>
      <c r="B629" s="42"/>
    </row>
    <row r="630" spans="1:2" x14ac:dyDescent="0.3">
      <c r="A630" s="36"/>
      <c r="B630" s="42"/>
    </row>
    <row r="631" spans="1:2" x14ac:dyDescent="0.3">
      <c r="A631" s="36"/>
      <c r="B631" s="42"/>
    </row>
    <row r="632" spans="1:2" x14ac:dyDescent="0.3">
      <c r="A632" s="36"/>
      <c r="B632" s="42"/>
    </row>
    <row r="633" spans="1:2" x14ac:dyDescent="0.3">
      <c r="A633" s="36"/>
      <c r="B633" s="42"/>
    </row>
    <row r="634" spans="1:2" x14ac:dyDescent="0.3">
      <c r="A634" s="36"/>
      <c r="B634" s="42"/>
    </row>
    <row r="635" spans="1:2" x14ac:dyDescent="0.3">
      <c r="A635" s="36"/>
      <c r="B635" s="42"/>
    </row>
    <row r="636" spans="1:2" x14ac:dyDescent="0.3">
      <c r="A636" s="36"/>
      <c r="B636" s="42"/>
    </row>
    <row r="637" spans="1:2" x14ac:dyDescent="0.3">
      <c r="A637" s="36"/>
      <c r="B637" s="42"/>
    </row>
    <row r="638" spans="1:2" x14ac:dyDescent="0.3">
      <c r="A638" s="36"/>
      <c r="B638" s="42"/>
    </row>
    <row r="639" spans="1:2" x14ac:dyDescent="0.3">
      <c r="A639" s="36"/>
      <c r="B639" s="42"/>
    </row>
    <row r="640" spans="1:2" x14ac:dyDescent="0.3">
      <c r="A640" s="36"/>
      <c r="B640" s="42"/>
    </row>
    <row r="641" spans="1:2" x14ac:dyDescent="0.3">
      <c r="A641" s="36"/>
      <c r="B641" s="42"/>
    </row>
    <row r="642" spans="1:2" x14ac:dyDescent="0.3">
      <c r="A642" s="36"/>
      <c r="B642" s="42"/>
    </row>
    <row r="643" spans="1:2" x14ac:dyDescent="0.3">
      <c r="A643" s="36"/>
      <c r="B643" s="42"/>
    </row>
    <row r="644" spans="1:2" x14ac:dyDescent="0.3">
      <c r="A644" s="36"/>
      <c r="B644" s="42"/>
    </row>
    <row r="645" spans="1:2" x14ac:dyDescent="0.3">
      <c r="A645" s="36"/>
      <c r="B645" s="42"/>
    </row>
    <row r="646" spans="1:2" x14ac:dyDescent="0.3">
      <c r="A646" s="36"/>
      <c r="B646" s="42"/>
    </row>
    <row r="647" spans="1:2" x14ac:dyDescent="0.3">
      <c r="A647" s="36"/>
      <c r="B647" s="42"/>
    </row>
    <row r="648" spans="1:2" x14ac:dyDescent="0.3">
      <c r="A648" s="36"/>
      <c r="B648" s="42"/>
    </row>
    <row r="649" spans="1:2" x14ac:dyDescent="0.3">
      <c r="A649" s="36"/>
      <c r="B649" s="42"/>
    </row>
    <row r="650" spans="1:2" x14ac:dyDescent="0.3">
      <c r="A650" s="36"/>
      <c r="B650" s="42"/>
    </row>
    <row r="651" spans="1:2" x14ac:dyDescent="0.3">
      <c r="A651" s="36"/>
      <c r="B651" s="42"/>
    </row>
    <row r="652" spans="1:2" x14ac:dyDescent="0.3">
      <c r="A652" s="36"/>
      <c r="B652" s="42"/>
    </row>
    <row r="653" spans="1:2" x14ac:dyDescent="0.3">
      <c r="A653" s="36"/>
      <c r="B653" s="42"/>
    </row>
    <row r="654" spans="1:2" x14ac:dyDescent="0.3">
      <c r="A654" s="36"/>
      <c r="B654" s="42"/>
    </row>
    <row r="655" spans="1:2" x14ac:dyDescent="0.3">
      <c r="A655" s="36"/>
      <c r="B655" s="42"/>
    </row>
    <row r="656" spans="1:2" x14ac:dyDescent="0.3">
      <c r="A656" s="36"/>
      <c r="B656" s="42"/>
    </row>
    <row r="657" spans="1:2" x14ac:dyDescent="0.3">
      <c r="A657" s="36"/>
      <c r="B657" s="42"/>
    </row>
    <row r="658" spans="1:2" x14ac:dyDescent="0.3">
      <c r="A658" s="36"/>
      <c r="B658" s="42"/>
    </row>
    <row r="659" spans="1:2" x14ac:dyDescent="0.3">
      <c r="A659" s="36"/>
      <c r="B659" s="42"/>
    </row>
    <row r="660" spans="1:2" x14ac:dyDescent="0.3">
      <c r="A660" s="36"/>
      <c r="B660" s="42"/>
    </row>
    <row r="661" spans="1:2" x14ac:dyDescent="0.3">
      <c r="A661" s="36"/>
      <c r="B661" s="42"/>
    </row>
    <row r="662" spans="1:2" x14ac:dyDescent="0.3">
      <c r="A662" s="36"/>
      <c r="B662" s="42"/>
    </row>
    <row r="663" spans="1:2" x14ac:dyDescent="0.3">
      <c r="A663" s="36"/>
      <c r="B663" s="42"/>
    </row>
    <row r="664" spans="1:2" x14ac:dyDescent="0.3">
      <c r="A664" s="36"/>
      <c r="B664" s="42"/>
    </row>
    <row r="665" spans="1:2" x14ac:dyDescent="0.3">
      <c r="A665" s="36"/>
      <c r="B665" s="42"/>
    </row>
    <row r="666" spans="1:2" x14ac:dyDescent="0.3">
      <c r="A666" s="36"/>
      <c r="B666" s="42"/>
    </row>
    <row r="667" spans="1:2" x14ac:dyDescent="0.3">
      <c r="A667" s="36"/>
      <c r="B667" s="42"/>
    </row>
    <row r="668" spans="1:2" x14ac:dyDescent="0.3">
      <c r="A668" s="36"/>
      <c r="B668" s="42"/>
    </row>
    <row r="669" spans="1:2" x14ac:dyDescent="0.3">
      <c r="A669" s="36"/>
      <c r="B669" s="42"/>
    </row>
    <row r="670" spans="1:2" x14ac:dyDescent="0.3">
      <c r="A670" s="36"/>
      <c r="B670" s="42"/>
    </row>
    <row r="671" spans="1:2" x14ac:dyDescent="0.3">
      <c r="A671" s="36"/>
      <c r="B671" s="42"/>
    </row>
    <row r="672" spans="1:2" x14ac:dyDescent="0.3">
      <c r="A672" s="36"/>
      <c r="B672" s="42"/>
    </row>
    <row r="673" spans="1:2" x14ac:dyDescent="0.3">
      <c r="A673" s="36"/>
      <c r="B673" s="42"/>
    </row>
    <row r="674" spans="1:2" x14ac:dyDescent="0.3">
      <c r="A674" s="36"/>
      <c r="B674" s="42"/>
    </row>
    <row r="675" spans="1:2" x14ac:dyDescent="0.3">
      <c r="A675" s="36"/>
      <c r="B675" s="42"/>
    </row>
    <row r="676" spans="1:2" x14ac:dyDescent="0.3">
      <c r="A676" s="36"/>
      <c r="B676" s="42"/>
    </row>
    <row r="677" spans="1:2" x14ac:dyDescent="0.3">
      <c r="A677" s="36"/>
      <c r="B677" s="42"/>
    </row>
    <row r="678" spans="1:2" x14ac:dyDescent="0.3">
      <c r="A678" s="36"/>
      <c r="B678" s="42"/>
    </row>
    <row r="679" spans="1:2" x14ac:dyDescent="0.3">
      <c r="A679" s="36"/>
      <c r="B679" s="42"/>
    </row>
    <row r="680" spans="1:2" x14ac:dyDescent="0.3">
      <c r="A680" s="36"/>
      <c r="B680" s="42"/>
    </row>
    <row r="681" spans="1:2" x14ac:dyDescent="0.3">
      <c r="A681" s="36"/>
      <c r="B681" s="42"/>
    </row>
    <row r="682" spans="1:2" x14ac:dyDescent="0.3">
      <c r="A682" s="36"/>
      <c r="B682" s="42"/>
    </row>
    <row r="683" spans="1:2" x14ac:dyDescent="0.3">
      <c r="A683" s="36"/>
      <c r="B683" s="42"/>
    </row>
    <row r="684" spans="1:2" x14ac:dyDescent="0.3">
      <c r="A684" s="36"/>
      <c r="B684" s="42"/>
    </row>
    <row r="685" spans="1:2" x14ac:dyDescent="0.3">
      <c r="A685" s="36"/>
      <c r="B685" s="42"/>
    </row>
    <row r="686" spans="1:2" x14ac:dyDescent="0.3">
      <c r="A686" s="36"/>
      <c r="B686" s="42"/>
    </row>
    <row r="687" spans="1:2" x14ac:dyDescent="0.3">
      <c r="A687" s="36"/>
      <c r="B687" s="42"/>
    </row>
    <row r="688" spans="1:2" x14ac:dyDescent="0.3">
      <c r="A688" s="36"/>
      <c r="B688" s="42"/>
    </row>
    <row r="689" spans="1:2" x14ac:dyDescent="0.3">
      <c r="A689" s="36"/>
      <c r="B689" s="42"/>
    </row>
    <row r="690" spans="1:2" x14ac:dyDescent="0.3">
      <c r="A690" s="36"/>
      <c r="B690" s="42"/>
    </row>
    <row r="691" spans="1:2" x14ac:dyDescent="0.3">
      <c r="A691" s="36"/>
      <c r="B691" s="42"/>
    </row>
    <row r="692" spans="1:2" x14ac:dyDescent="0.3">
      <c r="A692" s="36"/>
      <c r="B692" s="42"/>
    </row>
    <row r="693" spans="1:2" x14ac:dyDescent="0.3">
      <c r="A693" s="36"/>
      <c r="B693" s="42"/>
    </row>
    <row r="694" spans="1:2" x14ac:dyDescent="0.3">
      <c r="A694" s="36"/>
      <c r="B694" s="42"/>
    </row>
    <row r="695" spans="1:2" x14ac:dyDescent="0.3">
      <c r="A695" s="36"/>
      <c r="B695" s="42"/>
    </row>
    <row r="696" spans="1:2" x14ac:dyDescent="0.3">
      <c r="A696" s="36"/>
      <c r="B696" s="42"/>
    </row>
    <row r="697" spans="1:2" x14ac:dyDescent="0.3">
      <c r="A697" s="36"/>
      <c r="B697" s="42"/>
    </row>
    <row r="698" spans="1:2" x14ac:dyDescent="0.3">
      <c r="A698" s="36"/>
      <c r="B698" s="42"/>
    </row>
    <row r="699" spans="1:2" x14ac:dyDescent="0.3">
      <c r="A699" s="36"/>
      <c r="B699" s="42"/>
    </row>
    <row r="700" spans="1:2" x14ac:dyDescent="0.3">
      <c r="A700" s="36"/>
      <c r="B700" s="42"/>
    </row>
    <row r="701" spans="1:2" x14ac:dyDescent="0.3">
      <c r="A701" s="36"/>
      <c r="B701" s="42"/>
    </row>
    <row r="702" spans="1:2" x14ac:dyDescent="0.3">
      <c r="A702" s="36"/>
      <c r="B702" s="42"/>
    </row>
    <row r="703" spans="1:2" x14ac:dyDescent="0.3">
      <c r="A703" s="36"/>
      <c r="B703" s="42"/>
    </row>
    <row r="704" spans="1:2" x14ac:dyDescent="0.3">
      <c r="A704" s="36"/>
      <c r="B704" s="42"/>
    </row>
    <row r="705" spans="1:2" x14ac:dyDescent="0.3">
      <c r="A705" s="36"/>
      <c r="B705" s="42"/>
    </row>
    <row r="706" spans="1:2" x14ac:dyDescent="0.3">
      <c r="A706" s="36"/>
      <c r="B706" s="42"/>
    </row>
    <row r="707" spans="1:2" x14ac:dyDescent="0.3">
      <c r="A707" s="36"/>
      <c r="B707" s="42"/>
    </row>
    <row r="708" spans="1:2" x14ac:dyDescent="0.3">
      <c r="A708" s="36"/>
      <c r="B708" s="42"/>
    </row>
    <row r="709" spans="1:2" x14ac:dyDescent="0.3">
      <c r="A709" s="36"/>
      <c r="B709" s="42"/>
    </row>
    <row r="710" spans="1:2" x14ac:dyDescent="0.3">
      <c r="A710" s="36"/>
      <c r="B710" s="42"/>
    </row>
    <row r="711" spans="1:2" x14ac:dyDescent="0.3">
      <c r="A711" s="36"/>
      <c r="B711" s="42"/>
    </row>
    <row r="712" spans="1:2" x14ac:dyDescent="0.3">
      <c r="A712" s="36"/>
      <c r="B712" s="42"/>
    </row>
    <row r="713" spans="1:2" x14ac:dyDescent="0.3">
      <c r="A713" s="36"/>
      <c r="B713" s="42"/>
    </row>
    <row r="714" spans="1:2" x14ac:dyDescent="0.3">
      <c r="A714" s="36"/>
      <c r="B714" s="42"/>
    </row>
    <row r="715" spans="1:2" x14ac:dyDescent="0.3">
      <c r="A715" s="36"/>
      <c r="B715" s="42"/>
    </row>
    <row r="716" spans="1:2" x14ac:dyDescent="0.3">
      <c r="A716" s="36"/>
      <c r="B716" s="42"/>
    </row>
    <row r="717" spans="1:2" x14ac:dyDescent="0.3">
      <c r="A717" s="36"/>
      <c r="B717" s="42"/>
    </row>
    <row r="718" spans="1:2" x14ac:dyDescent="0.3">
      <c r="A718" s="36"/>
      <c r="B718" s="42"/>
    </row>
    <row r="719" spans="1:2" x14ac:dyDescent="0.3">
      <c r="A719" s="36"/>
      <c r="B719" s="42"/>
    </row>
    <row r="720" spans="1:2" x14ac:dyDescent="0.3">
      <c r="A720" s="36"/>
      <c r="B720" s="42"/>
    </row>
    <row r="721" spans="1:2" x14ac:dyDescent="0.3">
      <c r="A721" s="36"/>
      <c r="B721" s="42"/>
    </row>
    <row r="722" spans="1:2" x14ac:dyDescent="0.3">
      <c r="A722" s="36"/>
      <c r="B722" s="42"/>
    </row>
    <row r="723" spans="1:2" x14ac:dyDescent="0.3">
      <c r="A723" s="36"/>
      <c r="B723" s="42"/>
    </row>
    <row r="724" spans="1:2" x14ac:dyDescent="0.3">
      <c r="A724" s="36"/>
      <c r="B724" s="42"/>
    </row>
    <row r="725" spans="1:2" x14ac:dyDescent="0.3">
      <c r="A725" s="36"/>
      <c r="B725" s="42"/>
    </row>
    <row r="726" spans="1:2" x14ac:dyDescent="0.3">
      <c r="A726" s="36"/>
      <c r="B726" s="42"/>
    </row>
    <row r="727" spans="1:2" x14ac:dyDescent="0.3">
      <c r="A727" s="36"/>
      <c r="B727" s="42"/>
    </row>
    <row r="728" spans="1:2" x14ac:dyDescent="0.3">
      <c r="A728" s="36"/>
      <c r="B728" s="42"/>
    </row>
    <row r="729" spans="1:2" x14ac:dyDescent="0.3">
      <c r="A729" s="36"/>
      <c r="B729" s="42"/>
    </row>
    <row r="730" spans="1:2" x14ac:dyDescent="0.3">
      <c r="A730" s="36"/>
      <c r="B730" s="42"/>
    </row>
    <row r="731" spans="1:2" x14ac:dyDescent="0.3">
      <c r="A731" s="36"/>
      <c r="B731" s="42"/>
    </row>
    <row r="732" spans="1:2" x14ac:dyDescent="0.3">
      <c r="A732" s="36"/>
      <c r="B732" s="42"/>
    </row>
    <row r="733" spans="1:2" x14ac:dyDescent="0.3">
      <c r="A733" s="36"/>
      <c r="B733" s="42"/>
    </row>
    <row r="734" spans="1:2" x14ac:dyDescent="0.3">
      <c r="A734" s="36"/>
      <c r="B734" s="42"/>
    </row>
    <row r="735" spans="1:2" x14ac:dyDescent="0.3">
      <c r="A735" s="36"/>
      <c r="B735" s="42"/>
    </row>
    <row r="736" spans="1:2" x14ac:dyDescent="0.3">
      <c r="A736" s="36"/>
      <c r="B736" s="42"/>
    </row>
    <row r="737" spans="1:2" x14ac:dyDescent="0.3">
      <c r="A737" s="36"/>
      <c r="B737" s="42"/>
    </row>
    <row r="738" spans="1:2" x14ac:dyDescent="0.3">
      <c r="A738" s="36"/>
      <c r="B738" s="42"/>
    </row>
    <row r="739" spans="1:2" x14ac:dyDescent="0.3">
      <c r="A739" s="36"/>
      <c r="B739" s="42"/>
    </row>
    <row r="740" spans="1:2" x14ac:dyDescent="0.3">
      <c r="A740" s="36"/>
      <c r="B740" s="42"/>
    </row>
    <row r="741" spans="1:2" x14ac:dyDescent="0.3">
      <c r="A741" s="36"/>
      <c r="B741" s="42"/>
    </row>
    <row r="742" spans="1:2" x14ac:dyDescent="0.3">
      <c r="A742" s="36"/>
      <c r="B742" s="42"/>
    </row>
    <row r="743" spans="1:2" x14ac:dyDescent="0.3">
      <c r="A743" s="36"/>
      <c r="B743" s="42"/>
    </row>
    <row r="744" spans="1:2" x14ac:dyDescent="0.3">
      <c r="A744" s="36"/>
      <c r="B744" s="42"/>
    </row>
    <row r="745" spans="1:2" x14ac:dyDescent="0.3">
      <c r="A745" s="36"/>
      <c r="B745" s="42"/>
    </row>
    <row r="746" spans="1:2" x14ac:dyDescent="0.3">
      <c r="A746" s="36"/>
      <c r="B746" s="42"/>
    </row>
    <row r="747" spans="1:2" x14ac:dyDescent="0.3">
      <c r="A747" s="36"/>
      <c r="B747" s="42"/>
    </row>
    <row r="748" spans="1:2" x14ac:dyDescent="0.3">
      <c r="A748" s="36"/>
      <c r="B748" s="42"/>
    </row>
    <row r="749" spans="1:2" x14ac:dyDescent="0.3">
      <c r="A749" s="36"/>
      <c r="B749" s="42"/>
    </row>
    <row r="750" spans="1:2" x14ac:dyDescent="0.3">
      <c r="A750" s="36"/>
      <c r="B750" s="42"/>
    </row>
    <row r="751" spans="1:2" x14ac:dyDescent="0.3">
      <c r="A751" s="36"/>
      <c r="B751" s="42"/>
    </row>
    <row r="752" spans="1:2" x14ac:dyDescent="0.3">
      <c r="A752" s="36"/>
      <c r="B752" s="42"/>
    </row>
    <row r="753" spans="1:2" x14ac:dyDescent="0.3">
      <c r="A753" s="36"/>
      <c r="B753" s="42"/>
    </row>
    <row r="754" spans="1:2" x14ac:dyDescent="0.3">
      <c r="A754" s="36"/>
      <c r="B754" s="42"/>
    </row>
    <row r="755" spans="1:2" x14ac:dyDescent="0.3">
      <c r="A755" s="36"/>
      <c r="B755" s="42"/>
    </row>
    <row r="756" spans="1:2" x14ac:dyDescent="0.3">
      <c r="A756" s="36"/>
      <c r="B756" s="42"/>
    </row>
    <row r="757" spans="1:2" x14ac:dyDescent="0.3">
      <c r="A757" s="36"/>
      <c r="B757" s="42"/>
    </row>
    <row r="758" spans="1:2" x14ac:dyDescent="0.3">
      <c r="A758" s="36"/>
      <c r="B758" s="42"/>
    </row>
    <row r="759" spans="1:2" x14ac:dyDescent="0.3">
      <c r="A759" s="36"/>
      <c r="B759" s="42"/>
    </row>
    <row r="760" spans="1:2" x14ac:dyDescent="0.3">
      <c r="A760" s="36"/>
      <c r="B760" s="42"/>
    </row>
    <row r="761" spans="1:2" x14ac:dyDescent="0.3">
      <c r="A761" s="36"/>
      <c r="B761" s="42"/>
    </row>
    <row r="762" spans="1:2" x14ac:dyDescent="0.3">
      <c r="A762" s="36"/>
      <c r="B762" s="42"/>
    </row>
    <row r="763" spans="1:2" x14ac:dyDescent="0.3">
      <c r="A763" s="36"/>
      <c r="B763" s="42"/>
    </row>
    <row r="764" spans="1:2" x14ac:dyDescent="0.3">
      <c r="A764" s="36"/>
      <c r="B764" s="42"/>
    </row>
    <row r="765" spans="1:2" x14ac:dyDescent="0.3">
      <c r="A765" s="36"/>
      <c r="B765" s="42"/>
    </row>
    <row r="766" spans="1:2" x14ac:dyDescent="0.3">
      <c r="A766" s="36"/>
      <c r="B766" s="42"/>
    </row>
    <row r="767" spans="1:2" x14ac:dyDescent="0.3">
      <c r="A767" s="36"/>
      <c r="B767" s="42"/>
    </row>
    <row r="768" spans="1:2" x14ac:dyDescent="0.3">
      <c r="A768" s="36"/>
      <c r="B768" s="42"/>
    </row>
    <row r="769" spans="1:2" x14ac:dyDescent="0.3">
      <c r="A769" s="36"/>
      <c r="B769" s="42"/>
    </row>
    <row r="770" spans="1:2" x14ac:dyDescent="0.3">
      <c r="A770" s="36"/>
      <c r="B770" s="42"/>
    </row>
    <row r="771" spans="1:2" x14ac:dyDescent="0.3">
      <c r="A771" s="36"/>
      <c r="B771" s="42"/>
    </row>
    <row r="772" spans="1:2" x14ac:dyDescent="0.3">
      <c r="A772" s="36"/>
      <c r="B772" s="42"/>
    </row>
    <row r="773" spans="1:2" x14ac:dyDescent="0.3">
      <c r="A773" s="36"/>
      <c r="B773" s="42"/>
    </row>
    <row r="774" spans="1:2" x14ac:dyDescent="0.3">
      <c r="A774" s="36"/>
      <c r="B774" s="42"/>
    </row>
    <row r="775" spans="1:2" x14ac:dyDescent="0.3">
      <c r="A775" s="36"/>
      <c r="B775" s="42"/>
    </row>
    <row r="776" spans="1:2" x14ac:dyDescent="0.3">
      <c r="A776" s="36"/>
      <c r="B776" s="42"/>
    </row>
    <row r="777" spans="1:2" x14ac:dyDescent="0.3">
      <c r="A777" s="36"/>
      <c r="B777" s="42"/>
    </row>
    <row r="778" spans="1:2" x14ac:dyDescent="0.3">
      <c r="A778" s="36"/>
      <c r="B778" s="42"/>
    </row>
    <row r="779" spans="1:2" x14ac:dyDescent="0.3">
      <c r="A779" s="36"/>
      <c r="B779" s="42"/>
    </row>
    <row r="780" spans="1:2" x14ac:dyDescent="0.3">
      <c r="A780" s="36"/>
      <c r="B780" s="42"/>
    </row>
    <row r="781" spans="1:2" x14ac:dyDescent="0.3">
      <c r="A781" s="36"/>
      <c r="B781" s="42"/>
    </row>
    <row r="782" spans="1:2" x14ac:dyDescent="0.3">
      <c r="A782" s="36"/>
      <c r="B782" s="42"/>
    </row>
    <row r="783" spans="1:2" x14ac:dyDescent="0.3">
      <c r="A783" s="36"/>
      <c r="B783" s="42"/>
    </row>
    <row r="784" spans="1:2" x14ac:dyDescent="0.3">
      <c r="A784" s="36"/>
      <c r="B784" s="42"/>
    </row>
    <row r="785" spans="1:2" x14ac:dyDescent="0.3">
      <c r="A785" s="36"/>
      <c r="B785" s="42"/>
    </row>
    <row r="786" spans="1:2" x14ac:dyDescent="0.3">
      <c r="A786" s="36"/>
      <c r="B786" s="42"/>
    </row>
    <row r="787" spans="1:2" x14ac:dyDescent="0.3">
      <c r="A787" s="36"/>
      <c r="B787" s="42"/>
    </row>
    <row r="788" spans="1:2" x14ac:dyDescent="0.3">
      <c r="A788" s="36"/>
      <c r="B788" s="42"/>
    </row>
    <row r="789" spans="1:2" x14ac:dyDescent="0.3">
      <c r="A789" s="36"/>
      <c r="B789" s="42"/>
    </row>
    <row r="790" spans="1:2" x14ac:dyDescent="0.3">
      <c r="A790" s="36"/>
      <c r="B790" s="42"/>
    </row>
    <row r="791" spans="1:2" x14ac:dyDescent="0.3">
      <c r="A791" s="36"/>
      <c r="B791" s="42"/>
    </row>
    <row r="792" spans="1:2" x14ac:dyDescent="0.3">
      <c r="A792" s="36"/>
      <c r="B792" s="42"/>
    </row>
    <row r="793" spans="1:2" x14ac:dyDescent="0.3">
      <c r="A793" s="36"/>
      <c r="B793" s="42"/>
    </row>
    <row r="794" spans="1:2" x14ac:dyDescent="0.3">
      <c r="A794" s="36"/>
      <c r="B794" s="42"/>
    </row>
    <row r="795" spans="1:2" x14ac:dyDescent="0.3">
      <c r="A795" s="36"/>
      <c r="B795" s="42"/>
    </row>
    <row r="796" spans="1:2" x14ac:dyDescent="0.3">
      <c r="A796" s="36"/>
      <c r="B796" s="42"/>
    </row>
    <row r="797" spans="1:2" x14ac:dyDescent="0.3">
      <c r="A797" s="36"/>
      <c r="B797" s="42"/>
    </row>
    <row r="798" spans="1:2" x14ac:dyDescent="0.3">
      <c r="A798" s="36"/>
      <c r="B798" s="42"/>
    </row>
    <row r="799" spans="1:2" x14ac:dyDescent="0.3">
      <c r="A799" s="36"/>
      <c r="B799" s="42"/>
    </row>
    <row r="800" spans="1:2" x14ac:dyDescent="0.3">
      <c r="A800" s="36"/>
      <c r="B800" s="42"/>
    </row>
    <row r="801" spans="1:2" x14ac:dyDescent="0.3">
      <c r="A801" s="36"/>
      <c r="B801" s="42"/>
    </row>
    <row r="802" spans="1:2" x14ac:dyDescent="0.3">
      <c r="A802" s="36"/>
      <c r="B802" s="42"/>
    </row>
    <row r="803" spans="1:2" x14ac:dyDescent="0.3">
      <c r="A803" s="36"/>
      <c r="B803" s="42"/>
    </row>
    <row r="804" spans="1:2" x14ac:dyDescent="0.3">
      <c r="A804" s="36"/>
      <c r="B804" s="42"/>
    </row>
    <row r="805" spans="1:2" x14ac:dyDescent="0.3">
      <c r="A805" s="36"/>
      <c r="B805" s="42"/>
    </row>
    <row r="806" spans="1:2" x14ac:dyDescent="0.3">
      <c r="A806" s="36"/>
      <c r="B806" s="42"/>
    </row>
    <row r="807" spans="1:2" x14ac:dyDescent="0.3">
      <c r="A807" s="36"/>
      <c r="B807" s="42"/>
    </row>
    <row r="808" spans="1:2" x14ac:dyDescent="0.3">
      <c r="A808" s="36"/>
      <c r="B808" s="42"/>
    </row>
    <row r="809" spans="1:2" x14ac:dyDescent="0.3">
      <c r="A809" s="36"/>
      <c r="B809" s="42"/>
    </row>
    <row r="810" spans="1:2" x14ac:dyDescent="0.3">
      <c r="A810" s="36"/>
      <c r="B810" s="42"/>
    </row>
    <row r="811" spans="1:2" x14ac:dyDescent="0.3">
      <c r="A811" s="36"/>
      <c r="B811" s="42"/>
    </row>
    <row r="812" spans="1:2" x14ac:dyDescent="0.3">
      <c r="A812" s="36"/>
      <c r="B812" s="42"/>
    </row>
    <row r="813" spans="1:2" x14ac:dyDescent="0.3">
      <c r="A813" s="36"/>
      <c r="B813" s="42"/>
    </row>
    <row r="814" spans="1:2" x14ac:dyDescent="0.3">
      <c r="A814" s="36"/>
      <c r="B814" s="42"/>
    </row>
    <row r="815" spans="1:2" x14ac:dyDescent="0.3">
      <c r="A815" s="36"/>
      <c r="B815" s="42"/>
    </row>
    <row r="816" spans="1:2" x14ac:dyDescent="0.3">
      <c r="A816" s="36"/>
      <c r="B816" s="42"/>
    </row>
    <row r="817" spans="1:2" x14ac:dyDescent="0.3">
      <c r="A817" s="36"/>
      <c r="B817" s="42"/>
    </row>
    <row r="818" spans="1:2" x14ac:dyDescent="0.3">
      <c r="A818" s="36"/>
      <c r="B818" s="42"/>
    </row>
    <row r="819" spans="1:2" x14ac:dyDescent="0.3">
      <c r="A819" s="36"/>
      <c r="B819" s="42"/>
    </row>
    <row r="820" spans="1:2" x14ac:dyDescent="0.3">
      <c r="A820" s="36"/>
      <c r="B820" s="42"/>
    </row>
    <row r="821" spans="1:2" x14ac:dyDescent="0.3">
      <c r="A821" s="36"/>
      <c r="B821" s="42"/>
    </row>
    <row r="822" spans="1:2" x14ac:dyDescent="0.3">
      <c r="A822" s="36"/>
      <c r="B822" s="42"/>
    </row>
    <row r="823" spans="1:2" x14ac:dyDescent="0.3">
      <c r="A823" s="36"/>
      <c r="B823" s="42"/>
    </row>
    <row r="824" spans="1:2" x14ac:dyDescent="0.3">
      <c r="A824" s="36"/>
      <c r="B824" s="42"/>
    </row>
    <row r="825" spans="1:2" x14ac:dyDescent="0.3">
      <c r="A825" s="36"/>
      <c r="B825" s="42"/>
    </row>
    <row r="826" spans="1:2" x14ac:dyDescent="0.3">
      <c r="A826" s="36"/>
      <c r="B826" s="42"/>
    </row>
    <row r="827" spans="1:2" x14ac:dyDescent="0.3">
      <c r="A827" s="36"/>
      <c r="B827" s="42"/>
    </row>
    <row r="828" spans="1:2" x14ac:dyDescent="0.3">
      <c r="A828" s="36"/>
      <c r="B828" s="42"/>
    </row>
    <row r="829" spans="1:2" x14ac:dyDescent="0.3">
      <c r="A829" s="36"/>
      <c r="B829" s="42"/>
    </row>
    <row r="830" spans="1:2" x14ac:dyDescent="0.3">
      <c r="A830" s="36"/>
      <c r="B830" s="42"/>
    </row>
    <row r="831" spans="1:2" x14ac:dyDescent="0.3">
      <c r="A831" s="36"/>
      <c r="B831" s="42"/>
    </row>
    <row r="832" spans="1:2" x14ac:dyDescent="0.3">
      <c r="A832" s="36"/>
      <c r="B832" s="42"/>
    </row>
    <row r="833" spans="1:2" x14ac:dyDescent="0.3">
      <c r="A833" s="36"/>
      <c r="B833" s="42"/>
    </row>
    <row r="834" spans="1:2" x14ac:dyDescent="0.3">
      <c r="A834" s="36"/>
      <c r="B834" s="42"/>
    </row>
    <row r="835" spans="1:2" x14ac:dyDescent="0.3">
      <c r="A835" s="36"/>
      <c r="B835" s="42"/>
    </row>
    <row r="836" spans="1:2" x14ac:dyDescent="0.3">
      <c r="A836" s="36"/>
      <c r="B836" s="42"/>
    </row>
    <row r="837" spans="1:2" x14ac:dyDescent="0.3">
      <c r="A837" s="36"/>
    </row>
    <row r="838" spans="1:2" x14ac:dyDescent="0.3">
      <c r="A838" s="36"/>
    </row>
    <row r="839" spans="1:2" x14ac:dyDescent="0.3">
      <c r="A839" s="36"/>
    </row>
    <row r="840" spans="1:2" x14ac:dyDescent="0.3">
      <c r="A840" s="36"/>
    </row>
    <row r="841" spans="1:2" x14ac:dyDescent="0.3">
      <c r="A841" s="36"/>
    </row>
    <row r="842" spans="1:2" x14ac:dyDescent="0.3">
      <c r="A842" s="36"/>
    </row>
    <row r="843" spans="1:2" x14ac:dyDescent="0.3">
      <c r="A843" s="36"/>
    </row>
    <row r="844" spans="1:2" x14ac:dyDescent="0.3">
      <c r="A844" s="36"/>
    </row>
    <row r="845" spans="1:2" x14ac:dyDescent="0.3">
      <c r="A845" s="36"/>
    </row>
    <row r="846" spans="1:2" x14ac:dyDescent="0.3">
      <c r="A846" s="36"/>
    </row>
    <row r="847" spans="1:2" x14ac:dyDescent="0.3">
      <c r="A847" s="36"/>
    </row>
    <row r="848" spans="1:2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</sheetData>
  <autoFilter ref="A1:B1" xr:uid="{00000000-0009-0000-0000-000001000000}">
    <sortState xmlns:xlrd2="http://schemas.microsoft.com/office/spreadsheetml/2017/richdata2" ref="A2:B794">
      <sortCondition ref="B1"/>
    </sortState>
  </autoFilter>
  <sortState xmlns:xlrd2="http://schemas.microsoft.com/office/spreadsheetml/2017/richdata2" ref="A2:B578">
    <sortCondition ref="B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D70"/>
  <sheetViews>
    <sheetView workbookViewId="0">
      <selection activeCell="E10" sqref="E10"/>
    </sheetView>
  </sheetViews>
  <sheetFormatPr defaultRowHeight="14.4" x14ac:dyDescent="0.3"/>
  <cols>
    <col min="1" max="1" width="18.44140625" style="39" bestFit="1" customWidth="1"/>
    <col min="2" max="2" width="16.109375" style="41" bestFit="1" customWidth="1"/>
    <col min="4" max="4" width="10" bestFit="1" customWidth="1"/>
    <col min="13" max="13" width="9" customWidth="1"/>
  </cols>
  <sheetData>
    <row r="1" spans="1:4" x14ac:dyDescent="0.3">
      <c r="A1" s="39" t="s">
        <v>0</v>
      </c>
      <c r="B1" s="40" t="s">
        <v>2</v>
      </c>
    </row>
    <row r="2" spans="1:4" x14ac:dyDescent="0.3">
      <c r="A2" t="s">
        <v>21</v>
      </c>
      <c r="B2" s="14">
        <v>49441.42</v>
      </c>
      <c r="D2" s="14"/>
    </row>
    <row r="3" spans="1:4" x14ac:dyDescent="0.3">
      <c r="A3" t="s">
        <v>22</v>
      </c>
      <c r="B3" s="14">
        <v>69572.62</v>
      </c>
      <c r="D3" s="14"/>
    </row>
    <row r="4" spans="1:4" x14ac:dyDescent="0.3">
      <c r="A4" t="s">
        <v>23</v>
      </c>
      <c r="B4" s="14">
        <v>158999.03</v>
      </c>
      <c r="D4" s="14"/>
    </row>
    <row r="5" spans="1:4" x14ac:dyDescent="0.3">
      <c r="A5" t="s">
        <v>24</v>
      </c>
      <c r="B5" s="14">
        <v>92194.78</v>
      </c>
      <c r="D5" s="14"/>
    </row>
    <row r="6" spans="1:4" x14ac:dyDescent="0.3">
      <c r="A6" t="s">
        <v>26</v>
      </c>
      <c r="B6" s="14">
        <v>434854.88</v>
      </c>
      <c r="D6" s="14"/>
    </row>
    <row r="7" spans="1:4" x14ac:dyDescent="0.3">
      <c r="A7" t="s">
        <v>27</v>
      </c>
      <c r="B7" s="14">
        <v>52085.62</v>
      </c>
      <c r="D7" s="14"/>
    </row>
    <row r="8" spans="1:4" x14ac:dyDescent="0.3">
      <c r="A8" t="s">
        <v>25</v>
      </c>
      <c r="B8" s="14">
        <v>21093.43</v>
      </c>
      <c r="D8" s="14"/>
    </row>
    <row r="9" spans="1:4" x14ac:dyDescent="0.3">
      <c r="A9" t="s">
        <v>28</v>
      </c>
      <c r="B9" s="14">
        <v>108670.93</v>
      </c>
      <c r="D9" s="14"/>
    </row>
    <row r="10" spans="1:4" x14ac:dyDescent="0.3">
      <c r="A10" t="s">
        <v>29</v>
      </c>
      <c r="B10" s="14">
        <v>200771.53</v>
      </c>
      <c r="D10" s="14"/>
    </row>
    <row r="11" spans="1:4" x14ac:dyDescent="0.3">
      <c r="A11" t="s">
        <v>30</v>
      </c>
      <c r="B11" s="14">
        <v>243706.15</v>
      </c>
      <c r="D11" s="14"/>
    </row>
    <row r="12" spans="1:4" x14ac:dyDescent="0.3">
      <c r="A12" t="s">
        <v>31</v>
      </c>
      <c r="B12" s="14">
        <v>7794.26</v>
      </c>
      <c r="D12" s="14"/>
    </row>
    <row r="13" spans="1:4" x14ac:dyDescent="0.3">
      <c r="A13" t="s">
        <v>38</v>
      </c>
      <c r="B13" s="14">
        <v>46026.3</v>
      </c>
      <c r="D13" s="14"/>
    </row>
    <row r="14" spans="1:4" x14ac:dyDescent="0.3">
      <c r="A14" t="s">
        <v>39</v>
      </c>
      <c r="B14" s="14">
        <v>146923.75</v>
      </c>
      <c r="D14" s="14"/>
    </row>
    <row r="15" spans="1:4" x14ac:dyDescent="0.3">
      <c r="A15" t="s">
        <v>32</v>
      </c>
      <c r="B15" s="14">
        <v>56685.67</v>
      </c>
      <c r="D15" s="14"/>
    </row>
    <row r="16" spans="1:4" x14ac:dyDescent="0.3">
      <c r="A16" t="s">
        <v>33</v>
      </c>
      <c r="B16" s="14">
        <v>248782.04</v>
      </c>
      <c r="D16" s="14"/>
    </row>
    <row r="17" spans="1:4" x14ac:dyDescent="0.3">
      <c r="A17" t="s">
        <v>34</v>
      </c>
      <c r="B17" s="14">
        <v>108913.56</v>
      </c>
      <c r="D17" s="14"/>
    </row>
    <row r="18" spans="1:4" x14ac:dyDescent="0.3">
      <c r="A18" t="s">
        <v>35</v>
      </c>
      <c r="B18" s="14">
        <v>80679.009999999995</v>
      </c>
      <c r="D18" s="14"/>
    </row>
    <row r="19" spans="1:4" x14ac:dyDescent="0.3">
      <c r="A19" t="s">
        <v>36</v>
      </c>
      <c r="B19" s="14">
        <v>25815.3</v>
      </c>
      <c r="D19" s="14"/>
    </row>
    <row r="20" spans="1:4" x14ac:dyDescent="0.3">
      <c r="A20" t="s">
        <v>37</v>
      </c>
      <c r="B20" s="14">
        <v>455548.52</v>
      </c>
      <c r="D20" s="14"/>
    </row>
    <row r="21" spans="1:4" x14ac:dyDescent="0.3">
      <c r="A21" t="s">
        <v>46</v>
      </c>
      <c r="B21" s="14">
        <v>45080.34</v>
      </c>
      <c r="D21" s="14"/>
    </row>
    <row r="22" spans="1:4" x14ac:dyDescent="0.3">
      <c r="A22" t="s">
        <v>45</v>
      </c>
      <c r="B22" s="14">
        <v>70059.97</v>
      </c>
      <c r="D22" s="14"/>
    </row>
    <row r="23" spans="1:4" x14ac:dyDescent="0.3">
      <c r="A23" t="s">
        <v>47</v>
      </c>
      <c r="B23" s="14">
        <v>5447.72</v>
      </c>
      <c r="D23" s="14"/>
    </row>
    <row r="24" spans="1:4" x14ac:dyDescent="0.3">
      <c r="A24" t="s">
        <v>48</v>
      </c>
      <c r="B24" s="14">
        <v>271223.67</v>
      </c>
      <c r="D24" s="14"/>
    </row>
    <row r="25" spans="1:4" x14ac:dyDescent="0.3">
      <c r="A25" t="s">
        <v>43</v>
      </c>
      <c r="B25" s="14">
        <v>25038.04</v>
      </c>
      <c r="D25" s="14"/>
    </row>
    <row r="26" spans="1:4" x14ac:dyDescent="0.3">
      <c r="A26" t="s">
        <v>42</v>
      </c>
      <c r="B26" s="14">
        <v>58731.87</v>
      </c>
      <c r="D26" s="14"/>
    </row>
    <row r="27" spans="1:4" x14ac:dyDescent="0.3">
      <c r="A27" t="s">
        <v>44</v>
      </c>
      <c r="B27" s="14">
        <v>141851.54</v>
      </c>
      <c r="D27" s="14"/>
    </row>
    <row r="28" spans="1:4" x14ac:dyDescent="0.3">
      <c r="A28" t="s">
        <v>40</v>
      </c>
      <c r="B28" s="14">
        <v>134545.43</v>
      </c>
      <c r="D28" s="14"/>
    </row>
    <row r="29" spans="1:4" x14ac:dyDescent="0.3">
      <c r="A29" t="s">
        <v>41</v>
      </c>
      <c r="B29" s="14">
        <v>142466.04999999999</v>
      </c>
      <c r="D29" s="14"/>
    </row>
    <row r="30" spans="1:4" x14ac:dyDescent="0.3">
      <c r="A30" t="s">
        <v>49</v>
      </c>
      <c r="B30" s="14">
        <v>43480.5</v>
      </c>
      <c r="D30" s="14"/>
    </row>
    <row r="31" spans="1:4" x14ac:dyDescent="0.3">
      <c r="A31" t="s">
        <v>54</v>
      </c>
      <c r="B31" s="14">
        <v>5272.25</v>
      </c>
      <c r="D31" s="14"/>
    </row>
    <row r="32" spans="1:4" x14ac:dyDescent="0.3">
      <c r="A32" t="s">
        <v>50</v>
      </c>
      <c r="B32" s="14">
        <v>85107.41</v>
      </c>
      <c r="D32" s="14"/>
    </row>
    <row r="33" spans="1:4" x14ac:dyDescent="0.3">
      <c r="A33" t="s">
        <v>51</v>
      </c>
      <c r="B33" s="14">
        <v>54345.599999999999</v>
      </c>
      <c r="D33" s="14"/>
    </row>
    <row r="34" spans="1:4" x14ac:dyDescent="0.3">
      <c r="A34" t="s">
        <v>52</v>
      </c>
      <c r="B34" s="14">
        <v>108849.11</v>
      </c>
      <c r="D34" s="14"/>
    </row>
    <row r="35" spans="1:4" x14ac:dyDescent="0.3">
      <c r="A35" t="s">
        <v>53</v>
      </c>
      <c r="B35" s="14">
        <v>60717.89</v>
      </c>
      <c r="D35" s="14"/>
    </row>
    <row r="36" spans="1:4" x14ac:dyDescent="0.3">
      <c r="A36" t="s">
        <v>55</v>
      </c>
      <c r="B36" s="14">
        <v>24007.07</v>
      </c>
      <c r="D36" s="14"/>
    </row>
    <row r="37" spans="1:4" x14ac:dyDescent="0.3">
      <c r="A37" t="s">
        <v>56</v>
      </c>
      <c r="B37" s="14">
        <v>76084.88</v>
      </c>
      <c r="D37" s="14"/>
    </row>
    <row r="38" spans="1:4" x14ac:dyDescent="0.3">
      <c r="A38" t="s">
        <v>57</v>
      </c>
      <c r="B38" s="14">
        <v>23854.1</v>
      </c>
      <c r="D38" s="14"/>
    </row>
    <row r="39" spans="1:4" x14ac:dyDescent="0.3">
      <c r="A39" t="s">
        <v>59</v>
      </c>
      <c r="B39" s="14">
        <v>65705.05</v>
      </c>
      <c r="D39" s="14"/>
    </row>
    <row r="40" spans="1:4" x14ac:dyDescent="0.3">
      <c r="A40" t="s">
        <v>62</v>
      </c>
      <c r="B40" s="14">
        <v>461.65</v>
      </c>
      <c r="D40" s="14"/>
    </row>
    <row r="41" spans="1:4" x14ac:dyDescent="0.3">
      <c r="A41" t="s">
        <v>60</v>
      </c>
      <c r="B41" s="14">
        <v>1484.21</v>
      </c>
      <c r="D41" s="14"/>
    </row>
    <row r="42" spans="1:4" x14ac:dyDescent="0.3">
      <c r="A42" t="s">
        <v>61</v>
      </c>
      <c r="B42" s="14">
        <v>896.12</v>
      </c>
      <c r="D42" s="14"/>
    </row>
    <row r="43" spans="1:4" x14ac:dyDescent="0.3">
      <c r="A43" t="s">
        <v>63</v>
      </c>
      <c r="B43" s="14">
        <v>646.07000000000005</v>
      </c>
      <c r="D43" s="14"/>
    </row>
    <row r="44" spans="1:4" x14ac:dyDescent="0.3">
      <c r="A44" t="s">
        <v>64</v>
      </c>
      <c r="B44" s="14">
        <v>103517.8</v>
      </c>
      <c r="D44" s="14"/>
    </row>
    <row r="45" spans="1:4" x14ac:dyDescent="0.3">
      <c r="A45" t="s">
        <v>65</v>
      </c>
      <c r="B45" s="14">
        <v>1288.81</v>
      </c>
      <c r="D45" s="14"/>
    </row>
    <row r="46" spans="1:4" x14ac:dyDescent="0.3">
      <c r="A46" t="s">
        <v>66</v>
      </c>
      <c r="B46" s="14">
        <v>2009.3</v>
      </c>
      <c r="D46" s="14"/>
    </row>
    <row r="47" spans="1:4" x14ac:dyDescent="0.3">
      <c r="A47" t="s">
        <v>67</v>
      </c>
      <c r="B47" s="14">
        <v>11398.21</v>
      </c>
      <c r="D47" s="14"/>
    </row>
    <row r="48" spans="1:4" x14ac:dyDescent="0.3">
      <c r="A48" t="s">
        <v>68</v>
      </c>
      <c r="B48" s="14">
        <v>33889.49</v>
      </c>
    </row>
    <row r="49" spans="1:2" x14ac:dyDescent="0.3">
      <c r="A49" t="s">
        <v>69</v>
      </c>
      <c r="B49" s="14">
        <v>514045.6</v>
      </c>
    </row>
    <row r="50" spans="1:2" x14ac:dyDescent="0.3">
      <c r="A50" t="s">
        <v>71</v>
      </c>
      <c r="B50" s="14">
        <v>950.88</v>
      </c>
    </row>
    <row r="51" spans="1:2" x14ac:dyDescent="0.3">
      <c r="A51" t="s">
        <v>72</v>
      </c>
      <c r="B51" s="14">
        <v>341.74</v>
      </c>
    </row>
    <row r="52" spans="1:2" x14ac:dyDescent="0.3">
      <c r="A52" t="s">
        <v>70</v>
      </c>
      <c r="B52" s="14">
        <v>42480.19</v>
      </c>
    </row>
    <row r="53" spans="1:2" x14ac:dyDescent="0.3">
      <c r="A53" t="s">
        <v>73</v>
      </c>
      <c r="B53" s="14">
        <v>12374.05</v>
      </c>
    </row>
    <row r="54" spans="1:2" x14ac:dyDescent="0.3">
      <c r="A54" t="s">
        <v>74</v>
      </c>
      <c r="B54" s="14">
        <v>57246.28</v>
      </c>
    </row>
    <row r="55" spans="1:2" x14ac:dyDescent="0.3">
      <c r="A55" t="s">
        <v>75</v>
      </c>
      <c r="B55" s="14">
        <v>2731.14</v>
      </c>
    </row>
    <row r="56" spans="1:2" x14ac:dyDescent="0.3">
      <c r="A56" t="s">
        <v>76</v>
      </c>
      <c r="B56">
        <v>138.97</v>
      </c>
    </row>
    <row r="57" spans="1:2" x14ac:dyDescent="0.3">
      <c r="A57" s="43"/>
      <c r="B57"/>
    </row>
    <row r="58" spans="1:2" x14ac:dyDescent="0.3">
      <c r="A58" s="43"/>
      <c r="B58"/>
    </row>
    <row r="59" spans="1:2" x14ac:dyDescent="0.3">
      <c r="A59" s="43"/>
      <c r="B59"/>
    </row>
    <row r="60" spans="1:2" x14ac:dyDescent="0.3">
      <c r="A60" s="43"/>
      <c r="B60"/>
    </row>
    <row r="61" spans="1:2" x14ac:dyDescent="0.3">
      <c r="A61" s="43"/>
      <c r="B61"/>
    </row>
    <row r="62" spans="1:2" x14ac:dyDescent="0.3">
      <c r="A62" s="43"/>
      <c r="B62"/>
    </row>
    <row r="63" spans="1:2" x14ac:dyDescent="0.3">
      <c r="A63" s="43"/>
      <c r="B63"/>
    </row>
    <row r="64" spans="1:2" x14ac:dyDescent="0.3">
      <c r="A64" s="43"/>
      <c r="B64"/>
    </row>
    <row r="65" spans="1:2" x14ac:dyDescent="0.3">
      <c r="A65" s="43"/>
      <c r="B65"/>
    </row>
    <row r="66" spans="1:2" x14ac:dyDescent="0.3">
      <c r="A66" s="43"/>
      <c r="B66"/>
    </row>
    <row r="67" spans="1:2" x14ac:dyDescent="0.3">
      <c r="A67" s="43"/>
      <c r="B67"/>
    </row>
    <row r="68" spans="1:2" x14ac:dyDescent="0.3">
      <c r="A68" s="43"/>
      <c r="B68"/>
    </row>
    <row r="69" spans="1:2" x14ac:dyDescent="0.3">
      <c r="A69" s="43"/>
      <c r="B69"/>
    </row>
    <row r="70" spans="1:2" x14ac:dyDescent="0.3">
      <c r="A70" s="43"/>
      <c r="B7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Direitos Creditórios</vt:lpstr>
      <vt:lpstr>Resolução de Cessão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2018-11-08T14:14:08Z</dcterms:created>
  <dcterms:modified xsi:type="dcterms:W3CDTF">2020-12-01T15:19:53Z</dcterms:modified>
</cp:coreProperties>
</file>