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W:\EMPRESAS\BANCO JP MORGAN\SRC SECURITIZADORA - STONE\Raiz\Envio de Informações\Relatorios Mensais\"/>
    </mc:Choice>
  </mc:AlternateContent>
  <xr:revisionPtr revIDLastSave="0" documentId="13_ncr:1_{E94D0DE0-4817-48CA-A10E-F1AD110D34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umo" sheetId="3" r:id="rId1"/>
    <sheet name="DCs Cedidos SRC" sheetId="1" r:id="rId2"/>
    <sheet name="DCs Consolidados" sheetId="2" r:id="rId3"/>
  </sheets>
  <definedNames>
    <definedName name="_xlnm._FilterDatabase" localSheetId="1" hidden="1">'DCs Cedidos SRC'!$A$1:$I$553</definedName>
  </definedNames>
  <calcPr calcId="191029" calcOnSave="0"/>
  <pivotCaches>
    <pivotCache cacheId="4" r:id="rId4"/>
  </pivotCaches>
</workbook>
</file>

<file path=xl/calcChain.xml><?xml version="1.0" encoding="utf-8"?>
<calcChain xmlns="http://schemas.openxmlformats.org/spreadsheetml/2006/main">
  <c r="E7" i="3" l="1"/>
  <c r="C7" i="3"/>
  <c r="D317" i="1" l="1"/>
  <c r="D318" i="1"/>
  <c r="D342" i="1"/>
  <c r="D343" i="1"/>
  <c r="D369" i="1"/>
  <c r="D370" i="1"/>
  <c r="D372" i="1"/>
  <c r="D373" i="1"/>
  <c r="D379" i="1"/>
  <c r="D380" i="1"/>
  <c r="D381" i="1"/>
  <c r="D382" i="1"/>
  <c r="D66" i="1"/>
  <c r="D246" i="1"/>
  <c r="D247" i="1"/>
  <c r="D248" i="1"/>
  <c r="D54" i="1"/>
  <c r="D55" i="1"/>
  <c r="D56" i="1"/>
  <c r="D57" i="1"/>
  <c r="D180" i="1"/>
  <c r="D181" i="1"/>
  <c r="D196" i="1"/>
  <c r="D197" i="1"/>
  <c r="D274" i="1"/>
  <c r="D275" i="1"/>
  <c r="D276" i="1"/>
  <c r="D277" i="1"/>
  <c r="D60" i="1"/>
  <c r="D61" i="1"/>
  <c r="D62" i="1"/>
  <c r="D198" i="1"/>
  <c r="D199" i="1"/>
  <c r="D209" i="1"/>
  <c r="D210" i="1"/>
  <c r="D211" i="1"/>
  <c r="D285" i="1"/>
  <c r="D286" i="1"/>
  <c r="D287" i="1"/>
  <c r="D288" i="1"/>
  <c r="D63" i="1"/>
  <c r="D69" i="1"/>
  <c r="D70" i="1"/>
  <c r="D71" i="1"/>
  <c r="D72" i="1"/>
  <c r="D212" i="1"/>
  <c r="D222" i="1"/>
  <c r="D223" i="1"/>
  <c r="D224" i="1"/>
  <c r="D225" i="1"/>
  <c r="D292" i="1"/>
  <c r="D293" i="1"/>
  <c r="D308" i="1"/>
  <c r="D87" i="1"/>
  <c r="D94" i="1"/>
  <c r="D85" i="1"/>
  <c r="D86" i="1"/>
  <c r="D105" i="1"/>
  <c r="D106" i="1"/>
  <c r="D109" i="1"/>
  <c r="D110" i="1"/>
  <c r="D116" i="1"/>
  <c r="D357" i="1"/>
  <c r="D322" i="1"/>
  <c r="D389" i="1"/>
  <c r="D394" i="1"/>
  <c r="D14" i="1"/>
  <c r="D26" i="1"/>
  <c r="D405" i="1"/>
  <c r="D390" i="1"/>
  <c r="D407" i="1"/>
  <c r="D391" i="1"/>
  <c r="D400" i="1"/>
  <c r="D327" i="1"/>
  <c r="D301" i="1"/>
  <c r="D417" i="1"/>
  <c r="D304" i="1"/>
  <c r="D329" i="1"/>
  <c r="D213" i="1"/>
  <c r="D226" i="1"/>
  <c r="D159" i="1"/>
  <c r="D330" i="1"/>
  <c r="D452" i="1"/>
  <c r="D457" i="1"/>
  <c r="D495" i="1"/>
  <c r="D334" i="1"/>
  <c r="D136" i="1"/>
  <c r="D152" i="1"/>
  <c r="D350" i="1"/>
  <c r="D361" i="1"/>
  <c r="D352" i="1"/>
  <c r="D363" i="1"/>
  <c r="D511" i="1"/>
  <c r="D524" i="1"/>
  <c r="D512" i="1"/>
  <c r="D88" i="1"/>
  <c r="D89" i="1"/>
  <c r="D98" i="1"/>
  <c r="D99" i="1"/>
  <c r="D353" i="1"/>
  <c r="D354" i="1"/>
  <c r="D364" i="1"/>
  <c r="D365" i="1"/>
  <c r="D126" i="1"/>
  <c r="D127" i="1"/>
  <c r="D128" i="1"/>
  <c r="D129" i="1"/>
  <c r="D147" i="1"/>
  <c r="D148" i="1"/>
  <c r="D149" i="1"/>
  <c r="D160" i="1"/>
  <c r="D358" i="1"/>
  <c r="D300" i="1"/>
  <c r="D323" i="1"/>
  <c r="D348" i="1"/>
  <c r="D395" i="1"/>
  <c r="D13" i="1"/>
  <c r="D24" i="1"/>
  <c r="D25" i="1"/>
  <c r="D27" i="1"/>
  <c r="D396" i="1"/>
  <c r="D404" i="1"/>
  <c r="D397" i="1"/>
  <c r="D398" i="1"/>
  <c r="D406" i="1"/>
  <c r="D414" i="1"/>
  <c r="D399" i="1"/>
  <c r="D408" i="1"/>
  <c r="D324" i="1"/>
  <c r="D325" i="1"/>
  <c r="D326" i="1"/>
  <c r="D416" i="1"/>
  <c r="D302" i="1"/>
  <c r="D328" i="1"/>
  <c r="D303" i="1"/>
  <c r="D238" i="1"/>
  <c r="D200" i="1"/>
  <c r="D214" i="1"/>
  <c r="D215" i="1"/>
  <c r="D239" i="1"/>
  <c r="D201" i="1"/>
  <c r="D217" i="1"/>
  <c r="D424" i="1"/>
  <c r="D240" i="1"/>
  <c r="D254" i="1"/>
  <c r="D426" i="1"/>
  <c r="D445" i="1"/>
  <c r="D331" i="1"/>
  <c r="D466" i="1"/>
  <c r="D476" i="1"/>
  <c r="D487" i="1"/>
  <c r="D461" i="1"/>
  <c r="D469" i="1"/>
  <c r="D479" i="1"/>
  <c r="D470" i="1"/>
  <c r="D482" i="1"/>
  <c r="D489" i="1"/>
  <c r="D496" i="1"/>
  <c r="D335" i="1"/>
  <c r="D336" i="1"/>
  <c r="D349" i="1"/>
  <c r="D360" i="1"/>
  <c r="D508" i="1"/>
  <c r="D509" i="1"/>
  <c r="D522" i="1"/>
  <c r="D138" i="1"/>
  <c r="D154" i="1"/>
  <c r="D525" i="1"/>
  <c r="D513" i="1"/>
  <c r="D526" i="1"/>
  <c r="D499" i="1"/>
  <c r="D501" i="1"/>
  <c r="D530" i="1"/>
  <c r="D545" i="1"/>
  <c r="D531" i="1"/>
  <c r="D548" i="1"/>
  <c r="D549" i="1"/>
  <c r="D401" i="1"/>
  <c r="D409" i="1"/>
  <c r="D535" i="1"/>
  <c r="D551" i="1"/>
  <c r="D411" i="1"/>
  <c r="D536" i="1"/>
  <c r="D553" i="1"/>
  <c r="D12" i="1"/>
  <c r="D15" i="1"/>
  <c r="D16" i="1"/>
  <c r="D139" i="1"/>
  <c r="D124" i="1"/>
  <c r="D140" i="1"/>
  <c r="D141" i="1"/>
  <c r="D255" i="1"/>
  <c r="D218" i="1"/>
  <c r="D228" i="1"/>
  <c r="D242" i="1"/>
  <c r="D256" i="1"/>
  <c r="D418" i="1"/>
  <c r="D420" i="1"/>
  <c r="D428" i="1"/>
  <c r="D28" i="1"/>
  <c r="D125" i="1"/>
  <c r="D142" i="1"/>
  <c r="D143" i="1"/>
  <c r="D144" i="1"/>
  <c r="D294" i="1"/>
  <c r="D295" i="1"/>
  <c r="D95" i="1"/>
  <c r="D96" i="1"/>
  <c r="D312" i="1"/>
  <c r="D73" i="1"/>
  <c r="D270" i="1"/>
  <c r="D271" i="1"/>
  <c r="D278" i="1"/>
  <c r="D130" i="1"/>
  <c r="D145" i="1"/>
  <c r="D146" i="1"/>
  <c r="D161" i="1"/>
  <c r="D162" i="1"/>
  <c r="D163" i="1"/>
  <c r="D314" i="1"/>
  <c r="D315" i="1"/>
  <c r="D344" i="1"/>
  <c r="D345" i="1"/>
  <c r="D216" i="1"/>
  <c r="D227" i="1"/>
  <c r="D425" i="1"/>
  <c r="D183" i="1"/>
  <c r="D184" i="1"/>
  <c r="D241" i="1"/>
  <c r="D427" i="1"/>
  <c r="D185" i="1"/>
  <c r="D272" i="1"/>
  <c r="D280" i="1"/>
  <c r="D546" i="1"/>
  <c r="D532" i="1"/>
  <c r="D534" i="1"/>
  <c r="D550" i="1"/>
  <c r="D552" i="1"/>
  <c r="D412" i="1"/>
  <c r="D17" i="1"/>
  <c r="D108" i="1"/>
  <c r="D155" i="1"/>
  <c r="D346" i="1"/>
  <c r="D366" i="1"/>
  <c r="D374" i="1"/>
  <c r="D375" i="1"/>
  <c r="D376" i="1"/>
  <c r="D383" i="1"/>
  <c r="D384" i="1"/>
  <c r="D385" i="1"/>
  <c r="D131" i="1"/>
  <c r="D107" i="1"/>
  <c r="D132" i="1"/>
  <c r="D133" i="1"/>
  <c r="D2" i="1"/>
  <c r="D7" i="1"/>
  <c r="D172" i="1"/>
  <c r="D243" i="1"/>
  <c r="D430" i="1"/>
  <c r="D431" i="1"/>
  <c r="D432" i="1"/>
  <c r="D472" i="1"/>
  <c r="D340" i="1"/>
  <c r="D264" i="1"/>
  <c r="D265" i="1"/>
  <c r="D451" i="1"/>
  <c r="D433" i="1"/>
  <c r="D486" i="1"/>
  <c r="D493" i="1"/>
  <c r="D503" i="1"/>
  <c r="D465" i="1"/>
  <c r="D475" i="1"/>
  <c r="D494" i="1"/>
  <c r="D540" i="1"/>
  <c r="D507" i="1"/>
  <c r="D520" i="1"/>
  <c r="D541" i="1"/>
  <c r="D258" i="1"/>
  <c r="D122" i="1"/>
  <c r="D174" i="1"/>
  <c r="D175" i="1"/>
  <c r="D187" i="1"/>
  <c r="D203" i="1"/>
  <c r="D166" i="1"/>
  <c r="D189" i="1"/>
  <c r="D167" i="1"/>
  <c r="D190" i="1"/>
  <c r="D168" i="1"/>
  <c r="D449" i="1"/>
  <c r="D455" i="1"/>
  <c r="D460" i="1"/>
  <c r="D206" i="1"/>
  <c r="D413" i="1"/>
  <c r="D403" i="1"/>
  <c r="D456" i="1"/>
  <c r="D282" i="1"/>
  <c r="D283" i="1"/>
  <c r="D284" i="1"/>
  <c r="D29" i="1"/>
  <c r="D36" i="1"/>
  <c r="D37" i="1"/>
  <c r="D91" i="1"/>
  <c r="D92" i="1"/>
  <c r="D93" i="1"/>
  <c r="D50" i="1"/>
  <c r="D341" i="1"/>
  <c r="D485" i="1"/>
  <c r="D67" i="1"/>
  <c r="D68" i="1"/>
  <c r="D249" i="1"/>
  <c r="D20" i="1"/>
  <c r="D21" i="1"/>
  <c r="D22" i="1"/>
  <c r="D23" i="1"/>
  <c r="D75" i="1"/>
  <c r="D76" i="1"/>
  <c r="D77" i="1"/>
  <c r="D78" i="1"/>
  <c r="D81" i="1"/>
  <c r="D234" i="1"/>
  <c r="D235" i="1"/>
  <c r="D236" i="1"/>
  <c r="D237" i="1"/>
  <c r="D250" i="1"/>
  <c r="D176" i="1"/>
  <c r="D32" i="1"/>
  <c r="D82" i="1"/>
  <c r="D251" i="1"/>
  <c r="D305" i="1"/>
  <c r="D177" i="1"/>
  <c r="D33" i="1"/>
  <c r="D83" i="1"/>
  <c r="D34" i="1"/>
  <c r="D84" i="1"/>
  <c r="D35" i="1"/>
  <c r="D178" i="1"/>
  <c r="D40" i="1"/>
  <c r="D194" i="1"/>
  <c r="D41" i="1"/>
  <c r="D42" i="1"/>
  <c r="D195" i="1"/>
  <c r="D43" i="1"/>
  <c r="D18" i="1"/>
  <c r="D51" i="1"/>
  <c r="D207" i="1"/>
  <c r="D19" i="1"/>
  <c r="D52" i="1"/>
  <c r="D208" i="1"/>
  <c r="D53" i="1"/>
  <c r="D220" i="1"/>
  <c r="D58" i="1"/>
  <c r="D221" i="1"/>
  <c r="D46" i="1"/>
  <c r="D252" i="1"/>
  <c r="D97" i="1"/>
  <c r="D253" i="1"/>
  <c r="D101" i="1"/>
  <c r="D47" i="1"/>
  <c r="D266" i="1"/>
  <c r="D102" i="1"/>
  <c r="D267" i="1"/>
  <c r="D103" i="1"/>
  <c r="D48" i="1"/>
  <c r="D268" i="1"/>
  <c r="D104" i="1"/>
  <c r="D504" i="1"/>
  <c r="D257" i="1"/>
  <c r="D492" i="1"/>
  <c r="D517" i="1"/>
  <c r="D538" i="1"/>
  <c r="D505" i="1"/>
  <c r="D259" i="1"/>
  <c r="D262" i="1"/>
  <c r="D219" i="1"/>
  <c r="D229" i="1"/>
  <c r="D467" i="1"/>
  <c r="D502" i="1"/>
  <c r="D518" i="1"/>
  <c r="D30" i="1"/>
  <c r="D59" i="1"/>
  <c r="D232" i="1"/>
  <c r="D49" i="1"/>
  <c r="D179" i="1"/>
  <c r="D31" i="1"/>
  <c r="D134" i="1"/>
  <c r="D3" i="1"/>
  <c r="D10" i="1"/>
  <c r="D150" i="1"/>
  <c r="D8" i="1"/>
  <c r="D6" i="1"/>
  <c r="D316" i="1"/>
  <c r="D156" i="1"/>
  <c r="D4" i="1"/>
  <c r="D11" i="1"/>
  <c r="D165" i="1"/>
  <c r="D9" i="1"/>
  <c r="D319" i="1"/>
  <c r="D120" i="1"/>
  <c r="D171" i="1"/>
  <c r="D5" i="1"/>
  <c r="D355" i="1"/>
  <c r="D191" i="1"/>
  <c r="D371" i="1"/>
  <c r="D111" i="1"/>
  <c r="D169" i="1"/>
  <c r="D415" i="1"/>
  <c r="D473" i="1"/>
  <c r="D90" i="1"/>
  <c r="D192" i="1"/>
  <c r="D231" i="1"/>
  <c r="D170" i="1"/>
  <c r="D423" i="1"/>
  <c r="D100" i="1"/>
  <c r="D204" i="1"/>
  <c r="D462" i="1"/>
  <c r="D440" i="1"/>
  <c r="D38" i="1"/>
  <c r="D39" i="1"/>
  <c r="D44" i="1"/>
  <c r="D45" i="1"/>
  <c r="D306" i="1"/>
  <c r="D309" i="1"/>
  <c r="D233" i="1"/>
  <c r="D64" i="1"/>
  <c r="D65" i="1"/>
  <c r="D245" i="1"/>
  <c r="D269" i="1"/>
  <c r="D307" i="1"/>
  <c r="D320" i="1"/>
  <c r="D359" i="1"/>
  <c r="D387" i="1"/>
  <c r="D347" i="1"/>
  <c r="D392" i="1"/>
  <c r="D388" i="1"/>
  <c r="D205" i="1"/>
  <c r="D193" i="1"/>
  <c r="D244" i="1"/>
  <c r="D230" i="1"/>
  <c r="D112" i="1"/>
  <c r="D113" i="1"/>
  <c r="D419" i="1"/>
  <c r="D114" i="1"/>
  <c r="D115" i="1"/>
  <c r="D421" i="1"/>
  <c r="D483" i="1"/>
  <c r="D521" i="1"/>
  <c r="D338" i="1"/>
  <c r="D480" i="1"/>
  <c r="D490" i="1"/>
  <c r="D497" i="1"/>
  <c r="D484" i="1"/>
  <c r="D137" i="1"/>
  <c r="D351" i="1"/>
  <c r="D333" i="1"/>
  <c r="D491" i="1"/>
  <c r="D477" i="1"/>
  <c r="D362" i="1"/>
  <c r="D514" i="1"/>
  <c r="D332" i="1"/>
  <c r="D510" i="1"/>
  <c r="D527" i="1"/>
  <c r="D468" i="1"/>
  <c r="D481" i="1"/>
  <c r="D498" i="1"/>
  <c r="D153" i="1"/>
  <c r="D523" i="1"/>
  <c r="D515" i="1"/>
  <c r="D547" i="1"/>
  <c r="D402" i="1"/>
  <c r="D537" i="1"/>
  <c r="D393" i="1"/>
  <c r="D188" i="1"/>
  <c r="D339" i="1"/>
  <c r="D528" i="1"/>
  <c r="D500" i="1"/>
  <c r="D516" i="1"/>
  <c r="D478" i="1"/>
  <c r="D157" i="1"/>
  <c r="D529" i="1"/>
  <c r="D117" i="1"/>
  <c r="D118" i="1"/>
  <c r="D119" i="1"/>
  <c r="D74" i="1"/>
  <c r="D542" i="1"/>
  <c r="D543" i="1"/>
  <c r="D533" i="1"/>
  <c r="D410" i="1"/>
  <c r="D544" i="1"/>
  <c r="D464" i="1"/>
  <c r="D158" i="1"/>
  <c r="D151" i="1"/>
  <c r="D434" i="1"/>
  <c r="D488" i="1"/>
  <c r="D123" i="1"/>
  <c r="D337" i="1"/>
  <c r="D446" i="1"/>
  <c r="D273" i="1"/>
  <c r="D281" i="1"/>
  <c r="D186" i="1"/>
  <c r="D263" i="1"/>
  <c r="D435" i="1"/>
  <c r="D447" i="1"/>
  <c r="D453" i="1"/>
  <c r="D458" i="1"/>
  <c r="D422" i="1"/>
  <c r="D436" i="1"/>
  <c r="D474" i="1"/>
  <c r="D539" i="1"/>
  <c r="D173" i="1"/>
  <c r="D448" i="1"/>
  <c r="D471" i="1"/>
  <c r="D441" i="1"/>
  <c r="D506" i="1"/>
  <c r="D260" i="1"/>
  <c r="D454" i="1"/>
  <c r="D438" i="1"/>
  <c r="D442" i="1"/>
  <c r="D519" i="1"/>
  <c r="D261" i="1"/>
  <c r="D459" i="1"/>
  <c r="D439" i="1"/>
  <c r="D443" i="1"/>
  <c r="D437" i="1"/>
  <c r="D463" i="1"/>
  <c r="D444" i="1"/>
  <c r="D79" i="1"/>
  <c r="D279" i="1"/>
  <c r="D289" i="1"/>
  <c r="D290" i="1"/>
  <c r="D298" i="1"/>
  <c r="D356" i="1"/>
  <c r="D299" i="1"/>
  <c r="D80" i="1"/>
  <c r="D321" i="1"/>
  <c r="D182" i="1"/>
  <c r="D121" i="1"/>
  <c r="D310" i="1"/>
  <c r="D311" i="1"/>
  <c r="D377" i="1"/>
  <c r="D378" i="1"/>
  <c r="D386" i="1"/>
  <c r="D367" i="1"/>
  <c r="D368" i="1"/>
  <c r="D135" i="1"/>
  <c r="D296" i="1"/>
  <c r="D297" i="1"/>
  <c r="D313" i="1"/>
  <c r="D429" i="1"/>
  <c r="D450" i="1"/>
  <c r="D202" i="1"/>
  <c r="D291" i="1"/>
  <c r="D164" i="1"/>
  <c r="H317" i="1" l="1"/>
  <c r="H318" i="1"/>
  <c r="H342" i="1"/>
  <c r="H343" i="1"/>
  <c r="H369" i="1"/>
  <c r="H370" i="1"/>
  <c r="H372" i="1"/>
  <c r="H373" i="1"/>
  <c r="H379" i="1"/>
  <c r="H380" i="1"/>
  <c r="H381" i="1"/>
  <c r="H382" i="1"/>
  <c r="H66" i="1"/>
  <c r="H246" i="1"/>
  <c r="H247" i="1"/>
  <c r="H248" i="1"/>
  <c r="H54" i="1"/>
  <c r="H55" i="1"/>
  <c r="H56" i="1"/>
  <c r="H57" i="1"/>
  <c r="H180" i="1"/>
  <c r="H181" i="1"/>
  <c r="H196" i="1"/>
  <c r="H197" i="1"/>
  <c r="H274" i="1"/>
  <c r="H275" i="1"/>
  <c r="H276" i="1"/>
  <c r="H277" i="1"/>
  <c r="H60" i="1"/>
  <c r="H61" i="1"/>
  <c r="H62" i="1"/>
  <c r="H198" i="1"/>
  <c r="H199" i="1"/>
  <c r="H209" i="1"/>
  <c r="H210" i="1"/>
  <c r="H211" i="1"/>
  <c r="H285" i="1"/>
  <c r="H286" i="1"/>
  <c r="H287" i="1"/>
  <c r="H288" i="1"/>
  <c r="H63" i="1"/>
  <c r="H69" i="1"/>
  <c r="H70" i="1"/>
  <c r="H71" i="1"/>
  <c r="H72" i="1"/>
  <c r="H212" i="1"/>
  <c r="H222" i="1"/>
  <c r="H223" i="1"/>
  <c r="H224" i="1"/>
  <c r="H225" i="1"/>
  <c r="H292" i="1"/>
  <c r="H293" i="1"/>
  <c r="H308" i="1"/>
  <c r="H87" i="1"/>
  <c r="H94" i="1"/>
  <c r="H85" i="1"/>
  <c r="H86" i="1"/>
  <c r="H105" i="1"/>
  <c r="H106" i="1"/>
  <c r="H109" i="1"/>
  <c r="H110" i="1"/>
  <c r="H116" i="1"/>
  <c r="H357" i="1"/>
  <c r="H322" i="1"/>
  <c r="H389" i="1"/>
  <c r="H394" i="1"/>
  <c r="H14" i="1"/>
  <c r="H26" i="1"/>
  <c r="H405" i="1"/>
  <c r="H390" i="1"/>
  <c r="H407" i="1"/>
  <c r="H391" i="1"/>
  <c r="H400" i="1"/>
  <c r="H327" i="1"/>
  <c r="H301" i="1"/>
  <c r="H417" i="1"/>
  <c r="H304" i="1"/>
  <c r="H329" i="1"/>
  <c r="H213" i="1"/>
  <c r="H226" i="1"/>
  <c r="H159" i="1"/>
  <c r="H330" i="1"/>
  <c r="H452" i="1"/>
  <c r="H457" i="1"/>
  <c r="H495" i="1"/>
  <c r="H334" i="1"/>
  <c r="H136" i="1"/>
  <c r="H152" i="1"/>
  <c r="H350" i="1"/>
  <c r="H361" i="1"/>
  <c r="H352" i="1"/>
  <c r="H363" i="1"/>
  <c r="H511" i="1"/>
  <c r="H524" i="1"/>
  <c r="H512" i="1"/>
  <c r="H88" i="1"/>
  <c r="H89" i="1"/>
  <c r="H98" i="1"/>
  <c r="H99" i="1"/>
  <c r="H353" i="1"/>
  <c r="H354" i="1"/>
  <c r="H364" i="1"/>
  <c r="H365" i="1"/>
  <c r="H126" i="1"/>
  <c r="H127" i="1"/>
  <c r="H128" i="1"/>
  <c r="H129" i="1"/>
  <c r="H147" i="1"/>
  <c r="H148" i="1"/>
  <c r="H149" i="1"/>
  <c r="H160" i="1"/>
  <c r="H358" i="1"/>
  <c r="H300" i="1"/>
  <c r="H323" i="1"/>
  <c r="H348" i="1"/>
  <c r="H395" i="1"/>
  <c r="H13" i="1"/>
  <c r="H24" i="1"/>
  <c r="H25" i="1"/>
  <c r="H27" i="1"/>
  <c r="H396" i="1"/>
  <c r="H404" i="1"/>
  <c r="H397" i="1"/>
  <c r="H398" i="1"/>
  <c r="H406" i="1"/>
  <c r="H414" i="1"/>
  <c r="H399" i="1"/>
  <c r="H408" i="1"/>
  <c r="H324" i="1"/>
  <c r="H325" i="1"/>
  <c r="H326" i="1"/>
  <c r="H416" i="1"/>
  <c r="H302" i="1"/>
  <c r="H328" i="1"/>
  <c r="H303" i="1"/>
  <c r="H238" i="1"/>
  <c r="H200" i="1"/>
  <c r="H214" i="1"/>
  <c r="H215" i="1"/>
  <c r="H239" i="1"/>
  <c r="H201" i="1"/>
  <c r="H217" i="1"/>
  <c r="H424" i="1"/>
  <c r="H240" i="1"/>
  <c r="H254" i="1"/>
  <c r="H426" i="1"/>
  <c r="H445" i="1"/>
  <c r="H331" i="1"/>
  <c r="H466" i="1"/>
  <c r="H476" i="1"/>
  <c r="H487" i="1"/>
  <c r="H461" i="1"/>
  <c r="H469" i="1"/>
  <c r="H479" i="1"/>
  <c r="H470" i="1"/>
  <c r="H482" i="1"/>
  <c r="H489" i="1"/>
  <c r="H496" i="1"/>
  <c r="H335" i="1"/>
  <c r="H336" i="1"/>
  <c r="H349" i="1"/>
  <c r="H360" i="1"/>
  <c r="H508" i="1"/>
  <c r="H509" i="1"/>
  <c r="H522" i="1"/>
  <c r="H138" i="1"/>
  <c r="H154" i="1"/>
  <c r="H525" i="1"/>
  <c r="H513" i="1"/>
  <c r="H526" i="1"/>
  <c r="H499" i="1"/>
  <c r="H501" i="1"/>
  <c r="H530" i="1"/>
  <c r="H545" i="1"/>
  <c r="H531" i="1"/>
  <c r="H548" i="1"/>
  <c r="H549" i="1"/>
  <c r="H401" i="1"/>
  <c r="H409" i="1"/>
  <c r="H535" i="1"/>
  <c r="H551" i="1"/>
  <c r="H411" i="1"/>
  <c r="H536" i="1"/>
  <c r="H553" i="1"/>
  <c r="H12" i="1"/>
  <c r="H15" i="1"/>
  <c r="H16" i="1"/>
  <c r="H139" i="1"/>
  <c r="H124" i="1"/>
  <c r="H140" i="1"/>
  <c r="H141" i="1"/>
  <c r="H255" i="1"/>
  <c r="H218" i="1"/>
  <c r="H228" i="1"/>
  <c r="H242" i="1"/>
  <c r="H256" i="1"/>
  <c r="H418" i="1"/>
  <c r="H420" i="1"/>
  <c r="H428" i="1"/>
  <c r="H28" i="1"/>
  <c r="H125" i="1"/>
  <c r="H142" i="1"/>
  <c r="H143" i="1"/>
  <c r="H144" i="1"/>
  <c r="H294" i="1"/>
  <c r="H295" i="1"/>
  <c r="H95" i="1"/>
  <c r="H96" i="1"/>
  <c r="H312" i="1"/>
  <c r="H73" i="1"/>
  <c r="H270" i="1"/>
  <c r="H271" i="1"/>
  <c r="H278" i="1"/>
  <c r="H130" i="1"/>
  <c r="H145" i="1"/>
  <c r="H146" i="1"/>
  <c r="H161" i="1"/>
  <c r="H162" i="1"/>
  <c r="H163" i="1"/>
  <c r="H314" i="1"/>
  <c r="H315" i="1"/>
  <c r="H344" i="1"/>
  <c r="H345" i="1"/>
  <c r="H216" i="1"/>
  <c r="H227" i="1"/>
  <c r="H425" i="1"/>
  <c r="H183" i="1"/>
  <c r="H184" i="1"/>
  <c r="H241" i="1"/>
  <c r="H427" i="1"/>
  <c r="H185" i="1"/>
  <c r="H272" i="1"/>
  <c r="H280" i="1"/>
  <c r="H546" i="1"/>
  <c r="H532" i="1"/>
  <c r="H534" i="1"/>
  <c r="H550" i="1"/>
  <c r="H552" i="1"/>
  <c r="H412" i="1"/>
  <c r="H17" i="1"/>
  <c r="H108" i="1"/>
  <c r="H155" i="1"/>
  <c r="H346" i="1"/>
  <c r="H366" i="1"/>
  <c r="H374" i="1"/>
  <c r="H375" i="1"/>
  <c r="H376" i="1"/>
  <c r="H383" i="1"/>
  <c r="H384" i="1"/>
  <c r="H385" i="1"/>
  <c r="H131" i="1"/>
  <c r="H107" i="1"/>
  <c r="H132" i="1"/>
  <c r="H133" i="1"/>
  <c r="H2" i="1"/>
  <c r="H7" i="1"/>
  <c r="H172" i="1"/>
  <c r="H243" i="1"/>
  <c r="H430" i="1"/>
  <c r="H431" i="1"/>
  <c r="H432" i="1"/>
  <c r="H472" i="1"/>
  <c r="H340" i="1"/>
  <c r="H264" i="1"/>
  <c r="H265" i="1"/>
  <c r="H451" i="1"/>
  <c r="H433" i="1"/>
  <c r="H486" i="1"/>
  <c r="H493" i="1"/>
  <c r="H503" i="1"/>
  <c r="H465" i="1"/>
  <c r="H475" i="1"/>
  <c r="H494" i="1"/>
  <c r="H540" i="1"/>
  <c r="H507" i="1"/>
  <c r="H520" i="1"/>
  <c r="H541" i="1"/>
  <c r="H258" i="1"/>
  <c r="H122" i="1"/>
  <c r="H174" i="1"/>
  <c r="H175" i="1"/>
  <c r="H187" i="1"/>
  <c r="H203" i="1"/>
  <c r="H166" i="1"/>
  <c r="H189" i="1"/>
  <c r="H167" i="1"/>
  <c r="H190" i="1"/>
  <c r="H168" i="1"/>
  <c r="H449" i="1"/>
  <c r="H455" i="1"/>
  <c r="H460" i="1"/>
  <c r="H206" i="1"/>
  <c r="H413" i="1"/>
  <c r="H403" i="1"/>
  <c r="H456" i="1"/>
  <c r="H282" i="1"/>
  <c r="H283" i="1"/>
  <c r="H284" i="1"/>
  <c r="H29" i="1"/>
  <c r="H36" i="1"/>
  <c r="H37" i="1"/>
  <c r="H91" i="1"/>
  <c r="H92" i="1"/>
  <c r="H93" i="1"/>
  <c r="H50" i="1"/>
  <c r="H341" i="1"/>
  <c r="H485" i="1"/>
  <c r="H67" i="1"/>
  <c r="H68" i="1"/>
  <c r="H249" i="1"/>
  <c r="H20" i="1"/>
  <c r="H21" i="1"/>
  <c r="H22" i="1"/>
  <c r="H23" i="1"/>
  <c r="H75" i="1"/>
  <c r="H76" i="1"/>
  <c r="H77" i="1"/>
  <c r="H78" i="1"/>
  <c r="H81" i="1"/>
  <c r="H234" i="1"/>
  <c r="H235" i="1"/>
  <c r="H236" i="1"/>
  <c r="H237" i="1"/>
  <c r="H250" i="1"/>
  <c r="H176" i="1"/>
  <c r="H32" i="1"/>
  <c r="H82" i="1"/>
  <c r="H251" i="1"/>
  <c r="H305" i="1"/>
  <c r="H177" i="1"/>
  <c r="H33" i="1"/>
  <c r="H83" i="1"/>
  <c r="H34" i="1"/>
  <c r="H84" i="1"/>
  <c r="H35" i="1"/>
  <c r="H178" i="1"/>
  <c r="H40" i="1"/>
  <c r="H194" i="1"/>
  <c r="H41" i="1"/>
  <c r="H42" i="1"/>
  <c r="H195" i="1"/>
  <c r="H43" i="1"/>
  <c r="H18" i="1"/>
  <c r="H51" i="1"/>
  <c r="H207" i="1"/>
  <c r="H19" i="1"/>
  <c r="H52" i="1"/>
  <c r="H208" i="1"/>
  <c r="H53" i="1"/>
  <c r="H220" i="1"/>
  <c r="H58" i="1"/>
  <c r="H221" i="1"/>
  <c r="H46" i="1"/>
  <c r="H252" i="1"/>
  <c r="H97" i="1"/>
  <c r="H253" i="1"/>
  <c r="H101" i="1"/>
  <c r="H47" i="1"/>
  <c r="H266" i="1"/>
  <c r="H102" i="1"/>
  <c r="H267" i="1"/>
  <c r="H103" i="1"/>
  <c r="H48" i="1"/>
  <c r="H268" i="1"/>
  <c r="H104" i="1"/>
  <c r="H504" i="1"/>
  <c r="H257" i="1"/>
  <c r="H492" i="1"/>
  <c r="H517" i="1"/>
  <c r="H538" i="1"/>
  <c r="H505" i="1"/>
  <c r="H259" i="1"/>
  <c r="H262" i="1"/>
  <c r="H219" i="1"/>
  <c r="H229" i="1"/>
  <c r="H467" i="1"/>
  <c r="H502" i="1"/>
  <c r="H518" i="1"/>
  <c r="H30" i="1"/>
  <c r="H59" i="1"/>
  <c r="H232" i="1"/>
  <c r="H49" i="1"/>
  <c r="H179" i="1"/>
  <c r="H31" i="1"/>
  <c r="H134" i="1"/>
  <c r="H3" i="1"/>
  <c r="H10" i="1"/>
  <c r="H150" i="1"/>
  <c r="H8" i="1"/>
  <c r="H6" i="1"/>
  <c r="H316" i="1"/>
  <c r="H156" i="1"/>
  <c r="H4" i="1"/>
  <c r="H11" i="1"/>
  <c r="H165" i="1"/>
  <c r="H9" i="1"/>
  <c r="H319" i="1"/>
  <c r="H120" i="1"/>
  <c r="H171" i="1"/>
  <c r="H5" i="1"/>
  <c r="H355" i="1"/>
  <c r="H191" i="1"/>
  <c r="H371" i="1"/>
  <c r="H111" i="1"/>
  <c r="H169" i="1"/>
  <c r="H415" i="1"/>
  <c r="H473" i="1"/>
  <c r="H90" i="1"/>
  <c r="H192" i="1"/>
  <c r="H231" i="1"/>
  <c r="H170" i="1"/>
  <c r="H423" i="1"/>
  <c r="H100" i="1"/>
  <c r="H204" i="1"/>
  <c r="H462" i="1"/>
  <c r="H440" i="1"/>
  <c r="H38" i="1"/>
  <c r="H39" i="1"/>
  <c r="H44" i="1"/>
  <c r="H45" i="1"/>
  <c r="H306" i="1"/>
  <c r="H309" i="1"/>
  <c r="H233" i="1"/>
  <c r="H64" i="1"/>
  <c r="H65" i="1"/>
  <c r="H245" i="1"/>
  <c r="H269" i="1"/>
  <c r="H307" i="1"/>
  <c r="H320" i="1"/>
  <c r="H359" i="1"/>
  <c r="H387" i="1"/>
  <c r="H347" i="1"/>
  <c r="H392" i="1"/>
  <c r="H388" i="1"/>
  <c r="H205" i="1"/>
  <c r="H193" i="1"/>
  <c r="H244" i="1"/>
  <c r="H230" i="1"/>
  <c r="H112" i="1"/>
  <c r="H113" i="1"/>
  <c r="H419" i="1"/>
  <c r="H114" i="1"/>
  <c r="H115" i="1"/>
  <c r="H421" i="1"/>
  <c r="H483" i="1"/>
  <c r="H521" i="1"/>
  <c r="H338" i="1"/>
  <c r="H480" i="1"/>
  <c r="H490" i="1"/>
  <c r="H497" i="1"/>
  <c r="H484" i="1"/>
  <c r="H137" i="1"/>
  <c r="H351" i="1"/>
  <c r="H333" i="1"/>
  <c r="H491" i="1"/>
  <c r="H477" i="1"/>
  <c r="H362" i="1"/>
  <c r="H514" i="1"/>
  <c r="H332" i="1"/>
  <c r="H510" i="1"/>
  <c r="H527" i="1"/>
  <c r="H468" i="1"/>
  <c r="H481" i="1"/>
  <c r="H498" i="1"/>
  <c r="H153" i="1"/>
  <c r="H523" i="1"/>
  <c r="H515" i="1"/>
  <c r="H547" i="1"/>
  <c r="H402" i="1"/>
  <c r="H537" i="1"/>
  <c r="H393" i="1"/>
  <c r="H188" i="1"/>
  <c r="H339" i="1"/>
  <c r="H528" i="1"/>
  <c r="H500" i="1"/>
  <c r="H516" i="1"/>
  <c r="H478" i="1"/>
  <c r="H157" i="1"/>
  <c r="H529" i="1"/>
  <c r="H117" i="1"/>
  <c r="H118" i="1"/>
  <c r="H119" i="1"/>
  <c r="H74" i="1"/>
  <c r="H542" i="1"/>
  <c r="H543" i="1"/>
  <c r="H533" i="1"/>
  <c r="H410" i="1"/>
  <c r="H544" i="1"/>
  <c r="H464" i="1"/>
  <c r="H158" i="1"/>
  <c r="H151" i="1"/>
  <c r="H434" i="1"/>
  <c r="H488" i="1"/>
  <c r="H123" i="1"/>
  <c r="H337" i="1"/>
  <c r="H446" i="1"/>
  <c r="H273" i="1"/>
  <c r="H281" i="1"/>
  <c r="H186" i="1"/>
  <c r="H263" i="1"/>
  <c r="H435" i="1"/>
  <c r="H447" i="1"/>
  <c r="H453" i="1"/>
  <c r="H458" i="1"/>
  <c r="H422" i="1"/>
  <c r="H436" i="1"/>
  <c r="H474" i="1"/>
  <c r="H539" i="1"/>
  <c r="H173" i="1"/>
  <c r="H448" i="1"/>
  <c r="H471" i="1"/>
  <c r="H441" i="1"/>
  <c r="H506" i="1"/>
  <c r="H260" i="1"/>
  <c r="H454" i="1"/>
  <c r="H438" i="1"/>
  <c r="H442" i="1"/>
  <c r="H519" i="1"/>
  <c r="H261" i="1"/>
  <c r="H459" i="1"/>
  <c r="H439" i="1"/>
  <c r="H443" i="1"/>
  <c r="H437" i="1"/>
  <c r="H463" i="1"/>
  <c r="H444" i="1"/>
  <c r="H79" i="1"/>
  <c r="H279" i="1"/>
  <c r="H289" i="1"/>
  <c r="H290" i="1"/>
  <c r="H298" i="1"/>
  <c r="H356" i="1"/>
  <c r="H299" i="1"/>
  <c r="H80" i="1"/>
  <c r="H321" i="1"/>
  <c r="H182" i="1"/>
  <c r="H121" i="1"/>
  <c r="H310" i="1"/>
  <c r="H311" i="1"/>
  <c r="H377" i="1"/>
  <c r="H378" i="1"/>
  <c r="H386" i="1"/>
  <c r="H367" i="1"/>
  <c r="H368" i="1"/>
  <c r="H135" i="1"/>
  <c r="H296" i="1"/>
  <c r="H297" i="1"/>
  <c r="H313" i="1"/>
  <c r="H429" i="1"/>
  <c r="H450" i="1"/>
  <c r="H202" i="1"/>
  <c r="H291" i="1"/>
  <c r="E296" i="1"/>
  <c r="E317" i="1"/>
  <c r="E318" i="1"/>
  <c r="E342" i="1"/>
  <c r="E343" i="1"/>
  <c r="E369" i="1"/>
  <c r="E370" i="1"/>
  <c r="E372" i="1"/>
  <c r="E373" i="1"/>
  <c r="E379" i="1"/>
  <c r="E380" i="1"/>
  <c r="E381" i="1"/>
  <c r="E382" i="1"/>
  <c r="E66" i="1"/>
  <c r="E246" i="1"/>
  <c r="E247" i="1"/>
  <c r="E248" i="1"/>
  <c r="E54" i="1"/>
  <c r="E55" i="1"/>
  <c r="E56" i="1"/>
  <c r="E57" i="1"/>
  <c r="E180" i="1"/>
  <c r="E181" i="1"/>
  <c r="E196" i="1"/>
  <c r="E197" i="1"/>
  <c r="E274" i="1"/>
  <c r="E275" i="1"/>
  <c r="E276" i="1"/>
  <c r="E277" i="1"/>
  <c r="E60" i="1"/>
  <c r="E61" i="1"/>
  <c r="E62" i="1"/>
  <c r="E198" i="1"/>
  <c r="E199" i="1"/>
  <c r="E209" i="1"/>
  <c r="E210" i="1"/>
  <c r="E211" i="1"/>
  <c r="E285" i="1"/>
  <c r="E286" i="1"/>
  <c r="E287" i="1"/>
  <c r="E288" i="1"/>
  <c r="E63" i="1"/>
  <c r="E69" i="1"/>
  <c r="E70" i="1"/>
  <c r="E71" i="1"/>
  <c r="E72" i="1"/>
  <c r="E212" i="1"/>
  <c r="E222" i="1"/>
  <c r="E223" i="1"/>
  <c r="E224" i="1"/>
  <c r="E225" i="1"/>
  <c r="E292" i="1"/>
  <c r="E293" i="1"/>
  <c r="E308" i="1"/>
  <c r="E87" i="1"/>
  <c r="E94" i="1"/>
  <c r="E85" i="1"/>
  <c r="E86" i="1"/>
  <c r="E105" i="1"/>
  <c r="E106" i="1"/>
  <c r="E109" i="1"/>
  <c r="E110" i="1"/>
  <c r="E116" i="1"/>
  <c r="E357" i="1"/>
  <c r="E322" i="1"/>
  <c r="E389" i="1"/>
  <c r="E394" i="1"/>
  <c r="E14" i="1"/>
  <c r="E26" i="1"/>
  <c r="E405" i="1"/>
  <c r="E390" i="1"/>
  <c r="E407" i="1"/>
  <c r="E391" i="1"/>
  <c r="E400" i="1"/>
  <c r="E327" i="1"/>
  <c r="E301" i="1"/>
  <c r="E417" i="1"/>
  <c r="E304" i="1"/>
  <c r="E329" i="1"/>
  <c r="E213" i="1"/>
  <c r="E226" i="1"/>
  <c r="E159" i="1"/>
  <c r="E330" i="1"/>
  <c r="E452" i="1"/>
  <c r="E457" i="1"/>
  <c r="E495" i="1"/>
  <c r="E334" i="1"/>
  <c r="E136" i="1"/>
  <c r="E152" i="1"/>
  <c r="E350" i="1"/>
  <c r="E361" i="1"/>
  <c r="E352" i="1"/>
  <c r="E363" i="1"/>
  <c r="E511" i="1"/>
  <c r="E524" i="1"/>
  <c r="E512" i="1"/>
  <c r="E88" i="1"/>
  <c r="E89" i="1"/>
  <c r="E98" i="1"/>
  <c r="E99" i="1"/>
  <c r="E353" i="1"/>
  <c r="E354" i="1"/>
  <c r="E364" i="1"/>
  <c r="E365" i="1"/>
  <c r="E126" i="1"/>
  <c r="E127" i="1"/>
  <c r="E128" i="1"/>
  <c r="E129" i="1"/>
  <c r="E147" i="1"/>
  <c r="E148" i="1"/>
  <c r="E149" i="1"/>
  <c r="E160" i="1"/>
  <c r="E358" i="1"/>
  <c r="E300" i="1"/>
  <c r="E323" i="1"/>
  <c r="E348" i="1"/>
  <c r="E395" i="1"/>
  <c r="E13" i="1"/>
  <c r="E24" i="1"/>
  <c r="E25" i="1"/>
  <c r="E27" i="1"/>
  <c r="E396" i="1"/>
  <c r="E404" i="1"/>
  <c r="E397" i="1"/>
  <c r="E398" i="1"/>
  <c r="E406" i="1"/>
  <c r="E414" i="1"/>
  <c r="E399" i="1"/>
  <c r="E408" i="1"/>
  <c r="E324" i="1"/>
  <c r="E325" i="1"/>
  <c r="E326" i="1"/>
  <c r="E416" i="1"/>
  <c r="E302" i="1"/>
  <c r="E328" i="1"/>
  <c r="E303" i="1"/>
  <c r="E238" i="1"/>
  <c r="E200" i="1"/>
  <c r="E214" i="1"/>
  <c r="E215" i="1"/>
  <c r="E239" i="1"/>
  <c r="E201" i="1"/>
  <c r="E217" i="1"/>
  <c r="E424" i="1"/>
  <c r="E240" i="1"/>
  <c r="E254" i="1"/>
  <c r="E426" i="1"/>
  <c r="E445" i="1"/>
  <c r="E331" i="1"/>
  <c r="E466" i="1"/>
  <c r="E476" i="1"/>
  <c r="E487" i="1"/>
  <c r="E461" i="1"/>
  <c r="E469" i="1"/>
  <c r="E479" i="1"/>
  <c r="E470" i="1"/>
  <c r="E482" i="1"/>
  <c r="E489" i="1"/>
  <c r="E496" i="1"/>
  <c r="E335" i="1"/>
  <c r="E336" i="1"/>
  <c r="E349" i="1"/>
  <c r="E360" i="1"/>
  <c r="E508" i="1"/>
  <c r="E509" i="1"/>
  <c r="E522" i="1"/>
  <c r="E138" i="1"/>
  <c r="E154" i="1"/>
  <c r="E525" i="1"/>
  <c r="E513" i="1"/>
  <c r="E526" i="1"/>
  <c r="E499" i="1"/>
  <c r="E501" i="1"/>
  <c r="E530" i="1"/>
  <c r="E545" i="1"/>
  <c r="E531" i="1"/>
  <c r="E548" i="1"/>
  <c r="E549" i="1"/>
  <c r="E401" i="1"/>
  <c r="E409" i="1"/>
  <c r="E535" i="1"/>
  <c r="E551" i="1"/>
  <c r="E411" i="1"/>
  <c r="E536" i="1"/>
  <c r="E553" i="1"/>
  <c r="E12" i="1"/>
  <c r="E15" i="1"/>
  <c r="E16" i="1"/>
  <c r="E139" i="1"/>
  <c r="E124" i="1"/>
  <c r="E140" i="1"/>
  <c r="E141" i="1"/>
  <c r="E255" i="1"/>
  <c r="E218" i="1"/>
  <c r="E228" i="1"/>
  <c r="E242" i="1"/>
  <c r="E256" i="1"/>
  <c r="E418" i="1"/>
  <c r="E420" i="1"/>
  <c r="E428" i="1"/>
  <c r="E28" i="1"/>
  <c r="E125" i="1"/>
  <c r="E142" i="1"/>
  <c r="E143" i="1"/>
  <c r="E144" i="1"/>
  <c r="E294" i="1"/>
  <c r="E295" i="1"/>
  <c r="E95" i="1"/>
  <c r="E96" i="1"/>
  <c r="E312" i="1"/>
  <c r="E73" i="1"/>
  <c r="E270" i="1"/>
  <c r="E271" i="1"/>
  <c r="E278" i="1"/>
  <c r="E130" i="1"/>
  <c r="E145" i="1"/>
  <c r="E146" i="1"/>
  <c r="E161" i="1"/>
  <c r="E162" i="1"/>
  <c r="E163" i="1"/>
  <c r="E314" i="1"/>
  <c r="E315" i="1"/>
  <c r="E344" i="1"/>
  <c r="E345" i="1"/>
  <c r="E216" i="1"/>
  <c r="E227" i="1"/>
  <c r="E425" i="1"/>
  <c r="E183" i="1"/>
  <c r="E184" i="1"/>
  <c r="E241" i="1"/>
  <c r="E427" i="1"/>
  <c r="E185" i="1"/>
  <c r="E272" i="1"/>
  <c r="E280" i="1"/>
  <c r="E546" i="1"/>
  <c r="E532" i="1"/>
  <c r="E534" i="1"/>
  <c r="E550" i="1"/>
  <c r="E552" i="1"/>
  <c r="E412" i="1"/>
  <c r="E17" i="1"/>
  <c r="E108" i="1"/>
  <c r="E155" i="1"/>
  <c r="E346" i="1"/>
  <c r="E366" i="1"/>
  <c r="E374" i="1"/>
  <c r="E375" i="1"/>
  <c r="E376" i="1"/>
  <c r="E383" i="1"/>
  <c r="E384" i="1"/>
  <c r="E385" i="1"/>
  <c r="E131" i="1"/>
  <c r="E107" i="1"/>
  <c r="E132" i="1"/>
  <c r="E133" i="1"/>
  <c r="E2" i="1"/>
  <c r="E7" i="1"/>
  <c r="E172" i="1"/>
  <c r="E243" i="1"/>
  <c r="E430" i="1"/>
  <c r="E431" i="1"/>
  <c r="E432" i="1"/>
  <c r="E472" i="1"/>
  <c r="E340" i="1"/>
  <c r="E264" i="1"/>
  <c r="E265" i="1"/>
  <c r="E451" i="1"/>
  <c r="E433" i="1"/>
  <c r="E486" i="1"/>
  <c r="E493" i="1"/>
  <c r="E503" i="1"/>
  <c r="E465" i="1"/>
  <c r="E475" i="1"/>
  <c r="E494" i="1"/>
  <c r="E540" i="1"/>
  <c r="E507" i="1"/>
  <c r="E520" i="1"/>
  <c r="E541" i="1"/>
  <c r="E258" i="1"/>
  <c r="E122" i="1"/>
  <c r="E174" i="1"/>
  <c r="E175" i="1"/>
  <c r="E187" i="1"/>
  <c r="E203" i="1"/>
  <c r="E166" i="1"/>
  <c r="E189" i="1"/>
  <c r="E167" i="1"/>
  <c r="E190" i="1"/>
  <c r="E168" i="1"/>
  <c r="E449" i="1"/>
  <c r="E455" i="1"/>
  <c r="E460" i="1"/>
  <c r="E206" i="1"/>
  <c r="E413" i="1"/>
  <c r="E403" i="1"/>
  <c r="E456" i="1"/>
  <c r="E282" i="1"/>
  <c r="E283" i="1"/>
  <c r="E284" i="1"/>
  <c r="E29" i="1"/>
  <c r="E36" i="1"/>
  <c r="E37" i="1"/>
  <c r="E91" i="1"/>
  <c r="E92" i="1"/>
  <c r="E93" i="1"/>
  <c r="E50" i="1"/>
  <c r="E341" i="1"/>
  <c r="E485" i="1"/>
  <c r="E67" i="1"/>
  <c r="E68" i="1"/>
  <c r="E249" i="1"/>
  <c r="E20" i="1"/>
  <c r="E21" i="1"/>
  <c r="E22" i="1"/>
  <c r="E23" i="1"/>
  <c r="E75" i="1"/>
  <c r="E76" i="1"/>
  <c r="E77" i="1"/>
  <c r="E78" i="1"/>
  <c r="E81" i="1"/>
  <c r="E234" i="1"/>
  <c r="E235" i="1"/>
  <c r="E236" i="1"/>
  <c r="E237" i="1"/>
  <c r="E250" i="1"/>
  <c r="E176" i="1"/>
  <c r="E32" i="1"/>
  <c r="E82" i="1"/>
  <c r="E251" i="1"/>
  <c r="E305" i="1"/>
  <c r="E177" i="1"/>
  <c r="E33" i="1"/>
  <c r="E83" i="1"/>
  <c r="E34" i="1"/>
  <c r="E84" i="1"/>
  <c r="E35" i="1"/>
  <c r="E178" i="1"/>
  <c r="E40" i="1"/>
  <c r="E194" i="1"/>
  <c r="E41" i="1"/>
  <c r="E42" i="1"/>
  <c r="E195" i="1"/>
  <c r="E43" i="1"/>
  <c r="E18" i="1"/>
  <c r="E51" i="1"/>
  <c r="E207" i="1"/>
  <c r="E19" i="1"/>
  <c r="E52" i="1"/>
  <c r="E208" i="1"/>
  <c r="E53" i="1"/>
  <c r="E220" i="1"/>
  <c r="E58" i="1"/>
  <c r="E221" i="1"/>
  <c r="E46" i="1"/>
  <c r="E252" i="1"/>
  <c r="E97" i="1"/>
  <c r="E253" i="1"/>
  <c r="E101" i="1"/>
  <c r="E47" i="1"/>
  <c r="E266" i="1"/>
  <c r="E102" i="1"/>
  <c r="E267" i="1"/>
  <c r="E103" i="1"/>
  <c r="E48" i="1"/>
  <c r="E268" i="1"/>
  <c r="E104" i="1"/>
  <c r="E504" i="1"/>
  <c r="E257" i="1"/>
  <c r="E492" i="1"/>
  <c r="E517" i="1"/>
  <c r="E538" i="1"/>
  <c r="E505" i="1"/>
  <c r="E259" i="1"/>
  <c r="E262" i="1"/>
  <c r="E219" i="1"/>
  <c r="E229" i="1"/>
  <c r="E467" i="1"/>
  <c r="E502" i="1"/>
  <c r="E518" i="1"/>
  <c r="E30" i="1"/>
  <c r="E59" i="1"/>
  <c r="E232" i="1"/>
  <c r="E49" i="1"/>
  <c r="E179" i="1"/>
  <c r="E31" i="1"/>
  <c r="E134" i="1"/>
  <c r="E3" i="1"/>
  <c r="E10" i="1"/>
  <c r="E150" i="1"/>
  <c r="E8" i="1"/>
  <c r="E6" i="1"/>
  <c r="E316" i="1"/>
  <c r="E156" i="1"/>
  <c r="E4" i="1"/>
  <c r="E11" i="1"/>
  <c r="E165" i="1"/>
  <c r="E9" i="1"/>
  <c r="E319" i="1"/>
  <c r="E120" i="1"/>
  <c r="E171" i="1"/>
  <c r="E5" i="1"/>
  <c r="E355" i="1"/>
  <c r="E191" i="1"/>
  <c r="E371" i="1"/>
  <c r="E111" i="1"/>
  <c r="E169" i="1"/>
  <c r="E415" i="1"/>
  <c r="E473" i="1"/>
  <c r="E90" i="1"/>
  <c r="E192" i="1"/>
  <c r="E231" i="1"/>
  <c r="E170" i="1"/>
  <c r="E423" i="1"/>
  <c r="E100" i="1"/>
  <c r="E204" i="1"/>
  <c r="E462" i="1"/>
  <c r="E440" i="1"/>
  <c r="E38" i="1"/>
  <c r="E39" i="1"/>
  <c r="E44" i="1"/>
  <c r="E45" i="1"/>
  <c r="E306" i="1"/>
  <c r="E309" i="1"/>
  <c r="E233" i="1"/>
  <c r="E64" i="1"/>
  <c r="E65" i="1"/>
  <c r="E245" i="1"/>
  <c r="E269" i="1"/>
  <c r="E307" i="1"/>
  <c r="E320" i="1"/>
  <c r="E359" i="1"/>
  <c r="E387" i="1"/>
  <c r="E347" i="1"/>
  <c r="E392" i="1"/>
  <c r="E388" i="1"/>
  <c r="E205" i="1"/>
  <c r="E193" i="1"/>
  <c r="E244" i="1"/>
  <c r="E230" i="1"/>
  <c r="E112" i="1"/>
  <c r="E113" i="1"/>
  <c r="E419" i="1"/>
  <c r="E114" i="1"/>
  <c r="E115" i="1"/>
  <c r="E421" i="1"/>
  <c r="E483" i="1"/>
  <c r="E521" i="1"/>
  <c r="E338" i="1"/>
  <c r="E480" i="1"/>
  <c r="E490" i="1"/>
  <c r="E497" i="1"/>
  <c r="E484" i="1"/>
  <c r="E137" i="1"/>
  <c r="E351" i="1"/>
  <c r="E333" i="1"/>
  <c r="E491" i="1"/>
  <c r="E477" i="1"/>
  <c r="E362" i="1"/>
  <c r="E514" i="1"/>
  <c r="E332" i="1"/>
  <c r="E510" i="1"/>
  <c r="E527" i="1"/>
  <c r="E468" i="1"/>
  <c r="E481" i="1"/>
  <c r="E498" i="1"/>
  <c r="E153" i="1"/>
  <c r="E523" i="1"/>
  <c r="E515" i="1"/>
  <c r="E547" i="1"/>
  <c r="E402" i="1"/>
  <c r="E537" i="1"/>
  <c r="E393" i="1"/>
  <c r="E188" i="1"/>
  <c r="E339" i="1"/>
  <c r="E528" i="1"/>
  <c r="E500" i="1"/>
  <c r="E516" i="1"/>
  <c r="E478" i="1"/>
  <c r="E157" i="1"/>
  <c r="E529" i="1"/>
  <c r="E117" i="1"/>
  <c r="E118" i="1"/>
  <c r="E119" i="1"/>
  <c r="E74" i="1"/>
  <c r="E542" i="1"/>
  <c r="E543" i="1"/>
  <c r="E533" i="1"/>
  <c r="E410" i="1"/>
  <c r="E544" i="1"/>
  <c r="E464" i="1"/>
  <c r="E158" i="1"/>
  <c r="E151" i="1"/>
  <c r="E434" i="1"/>
  <c r="E488" i="1"/>
  <c r="E123" i="1"/>
  <c r="E337" i="1"/>
  <c r="E446" i="1"/>
  <c r="E273" i="1"/>
  <c r="E281" i="1"/>
  <c r="E186" i="1"/>
  <c r="E263" i="1"/>
  <c r="E435" i="1"/>
  <c r="E447" i="1"/>
  <c r="E453" i="1"/>
  <c r="E458" i="1"/>
  <c r="E422" i="1"/>
  <c r="E436" i="1"/>
  <c r="E474" i="1"/>
  <c r="E539" i="1"/>
  <c r="E173" i="1"/>
  <c r="E448" i="1"/>
  <c r="E471" i="1"/>
  <c r="E441" i="1"/>
  <c r="E506" i="1"/>
  <c r="E260" i="1"/>
  <c r="E454" i="1"/>
  <c r="E438" i="1"/>
  <c r="E442" i="1"/>
  <c r="E519" i="1"/>
  <c r="E261" i="1"/>
  <c r="E459" i="1"/>
  <c r="E439" i="1"/>
  <c r="E443" i="1"/>
  <c r="E437" i="1"/>
  <c r="E463" i="1"/>
  <c r="E444" i="1"/>
  <c r="E79" i="1"/>
  <c r="E279" i="1"/>
  <c r="E289" i="1"/>
  <c r="E290" i="1"/>
  <c r="E298" i="1"/>
  <c r="E356" i="1"/>
  <c r="E299" i="1"/>
  <c r="E80" i="1"/>
  <c r="E321" i="1"/>
  <c r="E182" i="1"/>
  <c r="E121" i="1"/>
  <c r="E310" i="1"/>
  <c r="E311" i="1"/>
  <c r="E377" i="1"/>
  <c r="E378" i="1"/>
  <c r="E386" i="1"/>
  <c r="E367" i="1"/>
  <c r="E368" i="1"/>
  <c r="E135" i="1"/>
  <c r="E297" i="1"/>
  <c r="E313" i="1"/>
  <c r="E429" i="1"/>
  <c r="E450" i="1"/>
  <c r="E202" i="1"/>
  <c r="E291" i="1"/>
  <c r="H164" i="1"/>
  <c r="E164" i="1"/>
  <c r="B7" i="3" l="1"/>
  <c r="D7" i="3" s="1"/>
  <c r="F7" i="3" l="1"/>
</calcChain>
</file>

<file path=xl/sharedStrings.xml><?xml version="1.0" encoding="utf-8"?>
<sst xmlns="http://schemas.openxmlformats.org/spreadsheetml/2006/main" count="591" uniqueCount="50">
  <si>
    <t>Mês Base</t>
  </si>
  <si>
    <t>Percentual Detido pela Stone</t>
  </si>
  <si>
    <t>Identificação do Título</t>
  </si>
  <si>
    <t>Data de Entrada na Carteira</t>
  </si>
  <si>
    <t>Vencimento</t>
  </si>
  <si>
    <t>Valor do Título</t>
  </si>
  <si>
    <t>Bandeira</t>
  </si>
  <si>
    <t>Contrato de Prestação de Serviços (Servicer) - Cl. 3.2 (v)</t>
  </si>
  <si>
    <t>SRC Securitizadora- Relatório Mensal</t>
  </si>
  <si>
    <t>Data</t>
  </si>
  <si>
    <t>Valor Visa</t>
  </si>
  <si>
    <t>Valor Mastercard</t>
  </si>
  <si>
    <t>Valor Cedido ao SRC</t>
  </si>
  <si>
    <t>Valor Cedido aos demais players</t>
  </si>
  <si>
    <t>Direitos Creditórios Disponíveis</t>
  </si>
  <si>
    <t>Direitos Creditórios Cedidos à SRC</t>
  </si>
  <si>
    <t>Direitos Creditórios Cedidos a Outras Operações</t>
  </si>
  <si>
    <t>Devedor</t>
  </si>
  <si>
    <t>Codigo Bandeira</t>
  </si>
  <si>
    <t>Sum of Valor do Título</t>
  </si>
  <si>
    <t>Prazo</t>
  </si>
  <si>
    <t>Bucket</t>
  </si>
  <si>
    <t>31 to 60 days</t>
  </si>
  <si>
    <t>Master</t>
  </si>
  <si>
    <t>Visa</t>
  </si>
  <si>
    <t>Rótulos de Linha</t>
  </si>
  <si>
    <t>Total Geral</t>
  </si>
  <si>
    <t>Totalidade de Direitos Creditórios</t>
  </si>
  <si>
    <t>Valor Cedido ao Stone 3</t>
  </si>
  <si>
    <t xml:space="preserve">Valor Disponivel </t>
  </si>
  <si>
    <t>Valor Cedido ao SRC II</t>
  </si>
  <si>
    <t>61 to 90 days</t>
  </si>
  <si>
    <t>91 to 120 days</t>
  </si>
  <si>
    <t>Valor Cedido ao Stone 4</t>
  </si>
  <si>
    <t>Valor Cedido ao Stone 5</t>
  </si>
  <si>
    <t xml:space="preserve">Caixa Economica Federal                 </t>
  </si>
  <si>
    <t xml:space="preserve">Banco do Brasil SA                      </t>
  </si>
  <si>
    <t xml:space="preserve">Banco Bradesco SA                       </t>
  </si>
  <si>
    <t xml:space="preserve">Banco Santander SA                      </t>
  </si>
  <si>
    <t xml:space="preserve">Itau Unibanco SA                        </t>
  </si>
  <si>
    <t>Itau Unibanco SA</t>
  </si>
  <si>
    <t>Caixa Economica Federal</t>
  </si>
  <si>
    <t>Banco Bradesco S.A.</t>
  </si>
  <si>
    <t>Banco do Brasil S.A.</t>
  </si>
  <si>
    <t>Banco Santander S.A.</t>
  </si>
  <si>
    <t>Banco do Brasil SA</t>
  </si>
  <si>
    <t>Banco Bradesco SA</t>
  </si>
  <si>
    <t>Banco Santander SA</t>
  </si>
  <si>
    <t>Valor ACR II</t>
  </si>
  <si>
    <t>Itau Unibanco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</si>
</sst>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yyyy\-mm\-dd;@"/>
    <numFmt numFmtId="166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164" fontId="0" fillId="0" borderId="0" xfId="1" applyFont="1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17" fontId="4" fillId="0" borderId="0" xfId="0" applyNumberFormat="1" applyFont="1"/>
    <xf numFmtId="17" fontId="4" fillId="0" borderId="0" xfId="0" applyNumberFormat="1" applyFont="1" applyAlignment="1">
      <alignment horizontal="left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1" applyFont="1" applyBorder="1" applyAlignment="1">
      <alignment horizontal="center" vertical="center"/>
    </xf>
    <xf numFmtId="10" fontId="4" fillId="0" borderId="1" xfId="3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164" fontId="5" fillId="0" borderId="1" xfId="1" applyFont="1" applyBorder="1" applyAlignment="1">
      <alignment horizontal="center" vertical="center"/>
    </xf>
    <xf numFmtId="164" fontId="2" fillId="0" borderId="1" xfId="1" applyFont="1" applyBorder="1"/>
    <xf numFmtId="0" fontId="6" fillId="0" borderId="0" xfId="0" applyFont="1"/>
    <xf numFmtId="164" fontId="0" fillId="0" borderId="1" xfId="1" applyFont="1" applyBorder="1"/>
    <xf numFmtId="14" fontId="0" fillId="0" borderId="1" xfId="0" applyNumberFormat="1" applyBorder="1"/>
    <xf numFmtId="12" fontId="2" fillId="0" borderId="1" xfId="2" applyNumberFormat="1" applyBorder="1" applyAlignment="1">
      <alignment horizontal="left"/>
    </xf>
    <xf numFmtId="165" fontId="5" fillId="0" borderId="1" xfId="2" applyNumberFormat="1" applyFont="1" applyBorder="1" applyAlignment="1">
      <alignment horizontal="center" vertical="center"/>
    </xf>
    <xf numFmtId="165" fontId="2" fillId="0" borderId="1" xfId="2" applyNumberFormat="1" applyBorder="1" applyAlignment="1">
      <alignment horizontal="center"/>
    </xf>
    <xf numFmtId="165" fontId="2" fillId="0" borderId="1" xfId="2" applyNumberFormat="1" applyBorder="1" applyAlignment="1">
      <alignment horizontal="right"/>
    </xf>
    <xf numFmtId="0" fontId="7" fillId="0" borderId="1" xfId="0" applyFont="1" applyBorder="1" applyAlignment="1">
      <alignment horizontal="center"/>
    </xf>
    <xf numFmtId="165" fontId="5" fillId="2" borderId="1" xfId="2" applyNumberFormat="1" applyFont="1" applyFill="1" applyBorder="1" applyAlignment="1">
      <alignment horizontal="center" vertical="center"/>
    </xf>
    <xf numFmtId="165" fontId="2" fillId="2" borderId="1" xfId="2" applyNumberFormat="1" applyFill="1" applyBorder="1" applyAlignment="1">
      <alignment horizontal="right"/>
    </xf>
    <xf numFmtId="164" fontId="5" fillId="2" borderId="1" xfId="1" applyFont="1" applyFill="1" applyBorder="1" applyAlignment="1">
      <alignment horizontal="center" vertical="center"/>
    </xf>
    <xf numFmtId="0" fontId="2" fillId="2" borderId="1" xfId="2" applyFill="1" applyBorder="1"/>
    <xf numFmtId="0" fontId="0" fillId="2" borderId="0" xfId="0" applyFill="1" applyAlignment="1">
      <alignment horizontal="left"/>
    </xf>
    <xf numFmtId="43" fontId="0" fillId="2" borderId="0" xfId="0" applyNumberFormat="1" applyFill="1"/>
    <xf numFmtId="166" fontId="2" fillId="2" borderId="1" xfId="4" applyNumberFormat="1" applyFont="1" applyFill="1" applyBorder="1" applyAlignment="1">
      <alignment horizontal="right"/>
    </xf>
    <xf numFmtId="165" fontId="0" fillId="0" borderId="0" xfId="0" applyNumberFormat="1"/>
    <xf numFmtId="2" fontId="3" fillId="0" borderId="0" xfId="0" applyNumberFormat="1" applyFont="1"/>
    <xf numFmtId="43" fontId="3" fillId="0" borderId="0" xfId="4" applyFont="1"/>
    <xf numFmtId="43" fontId="3" fillId="0" borderId="0" xfId="0" applyNumberFormat="1" applyFont="1"/>
    <xf numFmtId="0" fontId="2" fillId="0" borderId="1" xfId="2" applyBorder="1" applyAlignment="1">
      <alignment horizontal="center"/>
    </xf>
    <xf numFmtId="44" fontId="0" fillId="0" borderId="0" xfId="0" applyNumberFormat="1"/>
    <xf numFmtId="0" fontId="0" fillId="2" borderId="0" xfId="0" applyFill="1"/>
    <xf numFmtId="43" fontId="0" fillId="0" borderId="0" xfId="4" applyFont="1"/>
    <xf numFmtId="4" fontId="0" fillId="0" borderId="0" xfId="0" applyNumberFormat="1"/>
  </cellXfs>
  <cellStyles count="6">
    <cellStyle name="Moeda" xfId="1" builtinId="4"/>
    <cellStyle name="Normal" xfId="0" builtinId="0"/>
    <cellStyle name="Normal 2" xfId="2" xr:uid="{00000000-0005-0000-0000-000003000000}"/>
    <cellStyle name="Porcentagem" xfId="3" builtinId="5"/>
    <cellStyle name="Vírgula" xfId="4" builtinId="3"/>
    <cellStyle name="Vírgula 2" xfId="5" xr:uid="{E274BE7E-EDE7-4514-BA31-BF574BECC880}"/>
  </cellStyles>
  <dxfs count="30">
    <dxf>
      <numFmt numFmtId="35" formatCode="_-* #,##0.00_-;\-* #,##0.00_-;_-* &quot;-&quot;??_-;_-@_-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35" formatCode="_-* #,##0.00_-;\-* #,##0.0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icardo Ferreira" refreshedDate="44937.496150347222" createdVersion="8" refreshedVersion="8" minRefreshableVersion="3" recordCount="552" xr:uid="{A5BB6350-D4C3-44BB-AAA2-282205A6A391}">
  <cacheSource type="worksheet">
    <worksheetSource ref="A1:I553" sheet="DCs Cedidos SRC"/>
  </cacheSource>
  <cacheFields count="9">
    <cacheField name="Identificação do Título" numFmtId="12">
      <sharedItems containsSemiMixedTypes="0" containsString="0" containsNumber="1" containsInteger="1" minValue="2.0220623000010001E+26" maxValue="2.022102680001E+26"/>
    </cacheField>
    <cacheField name="Data de Entrada na Carteira" numFmtId="165">
      <sharedItems containsSemiMixedTypes="0" containsNonDate="0" containsDate="1" containsString="0" minDate="2022-06-23T00:00:00" maxDate="2022-12-28T00:00:00"/>
    </cacheField>
    <cacheField name="Vencimento" numFmtId="165">
      <sharedItems containsSemiMixedTypes="0" containsNonDate="0" containsDate="1" containsString="0" minDate="2023-01-02T00:00:00" maxDate="2023-03-29T00:00:00"/>
    </cacheField>
    <cacheField name="Prazo" numFmtId="166">
      <sharedItems containsSemiMixedTypes="0" containsString="0" containsNumber="1" containsInteger="1" minValue="33" maxValue="118"/>
    </cacheField>
    <cacheField name="Bucket" numFmtId="165">
      <sharedItems count="5">
        <s v="31 to 60 days"/>
        <s v="61 to 90 days"/>
        <s v="91 to 120 days"/>
        <s v="1 to 30 days" u="1"/>
        <s v="121 to 150 days" u="1"/>
      </sharedItems>
    </cacheField>
    <cacheField name="Valor do Título" numFmtId="164">
      <sharedItems containsSemiMixedTypes="0" containsString="0" containsNumber="1" minValue="10666.60922674036" maxValue="21189421.838291548"/>
    </cacheField>
    <cacheField name="Codigo Bandeira" numFmtId="0">
      <sharedItems containsSemiMixedTypes="0" containsString="0" containsNumber="1" containsInteger="1" minValue="1" maxValue="2"/>
    </cacheField>
    <cacheField name="Bandeira" numFmtId="0">
      <sharedItems count="2">
        <s v="Master"/>
        <s v="Visa"/>
      </sharedItems>
    </cacheField>
    <cacheField name="Devedor" numFmtId="16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52">
  <r>
    <n v="2.0220826800010002E+26"/>
    <d v="2022-08-26T00:00:00"/>
    <d v="2023-01-02T00:00:00"/>
    <n v="33"/>
    <x v="0"/>
    <n v="1194674.2444217657"/>
    <n v="2"/>
    <x v="0"/>
    <s v="Banco do Brasil SA"/>
  </r>
  <r>
    <n v="2.0220826800010002E+26"/>
    <d v="2022-08-26T00:00:00"/>
    <d v="2023-01-02T00:00:00"/>
    <n v="33"/>
    <x v="0"/>
    <n v="6795794.6477846429"/>
    <n v="2"/>
    <x v="0"/>
    <s v="Banco Santander SA"/>
  </r>
  <r>
    <n v="2.0220826800010002E+26"/>
    <d v="2022-08-26T00:00:00"/>
    <d v="2023-01-02T00:00:00"/>
    <n v="33"/>
    <x v="0"/>
    <n v="291426.91302815155"/>
    <n v="2"/>
    <x v="0"/>
    <s v="Banco Bradesco SA"/>
  </r>
  <r>
    <n v="2.0220826800010002E+26"/>
    <d v="2022-08-26T00:00:00"/>
    <d v="2023-01-02T00:00:00"/>
    <n v="33"/>
    <x v="0"/>
    <n v="695406.6719344327"/>
    <n v="2"/>
    <x v="0"/>
    <s v="Caixa Economica Federal"/>
  </r>
  <r>
    <n v="2.0220826800010002E+26"/>
    <d v="2022-08-26T00:00:00"/>
    <d v="2023-01-02T00:00:00"/>
    <n v="33"/>
    <x v="0"/>
    <n v="20555070.968712408"/>
    <n v="2"/>
    <x v="0"/>
    <s v="Itau Unibanco SA"/>
  </r>
  <r>
    <n v="2.0220826800010002E+26"/>
    <d v="2022-08-26T00:00:00"/>
    <d v="2023-01-03T00:00:00"/>
    <n v="34"/>
    <x v="0"/>
    <n v="386020.38814695453"/>
    <n v="2"/>
    <x v="0"/>
    <s v="Banco do Brasil SA"/>
  </r>
  <r>
    <n v="2.0220826800010002E+26"/>
    <d v="2022-08-26T00:00:00"/>
    <d v="2023-01-03T00:00:00"/>
    <n v="34"/>
    <x v="0"/>
    <n v="2413278.8067082358"/>
    <n v="2"/>
    <x v="0"/>
    <s v="Banco Santander SA"/>
  </r>
  <r>
    <n v="2.0220826800010002E+26"/>
    <d v="2022-08-26T00:00:00"/>
    <d v="2023-01-03T00:00:00"/>
    <n v="34"/>
    <x v="0"/>
    <n v="203426.73729095972"/>
    <n v="2"/>
    <x v="0"/>
    <s v="Banco Bradesco SA"/>
  </r>
  <r>
    <n v="2.0220826800010002E+26"/>
    <d v="2022-08-26T00:00:00"/>
    <d v="2023-01-03T00:00:00"/>
    <n v="34"/>
    <x v="0"/>
    <n v="209772.61653745366"/>
    <n v="2"/>
    <x v="0"/>
    <s v="Caixa Economica Federal"/>
  </r>
  <r>
    <n v="2.0220826800010002E+26"/>
    <d v="2022-08-26T00:00:00"/>
    <d v="2023-01-03T00:00:00"/>
    <n v="34"/>
    <x v="0"/>
    <n v="6758855.3737813374"/>
    <n v="2"/>
    <x v="0"/>
    <s v="Itau Unibanco SA"/>
  </r>
  <r>
    <n v="2.022102680001E+26"/>
    <d v="2022-11-16T00:00:00"/>
    <d v="2023-01-04T00:00:00"/>
    <n v="35"/>
    <x v="0"/>
    <n v="37833.476005163844"/>
    <n v="2"/>
    <x v="0"/>
    <s v="Banco Bradesco SA"/>
  </r>
  <r>
    <n v="2.0220909800010001E+26"/>
    <d v="2022-09-09T00:00:00"/>
    <d v="2023-01-05T00:00:00"/>
    <n v="36"/>
    <x v="0"/>
    <n v="460557.49145339034"/>
    <n v="1"/>
    <x v="1"/>
    <s v="Banco do Brasil SA"/>
  </r>
  <r>
    <n v="2.0220909800010001E+26"/>
    <d v="2022-09-09T00:00:00"/>
    <d v="2023-01-05T00:00:00"/>
    <n v="36"/>
    <x v="0"/>
    <n v="699258.0588401634"/>
    <n v="1"/>
    <x v="1"/>
    <s v="Banco Bradesco SA"/>
  </r>
  <r>
    <n v="2.022102680001E+26"/>
    <d v="2022-11-16T00:00:00"/>
    <d v="2023-01-05T00:00:00"/>
    <n v="36"/>
    <x v="0"/>
    <n v="977377.72692936519"/>
    <n v="2"/>
    <x v="0"/>
    <s v="Banco Bradesco SA"/>
  </r>
  <r>
    <n v="2.022102680001E+26"/>
    <d v="2022-11-16T00:00:00"/>
    <d v="2023-01-05T00:00:00"/>
    <n v="36"/>
    <x v="0"/>
    <n v="126835.70994843839"/>
    <n v="2"/>
    <x v="0"/>
    <s v="Banco do Brasil SA"/>
  </r>
  <r>
    <n v="2.022102680001E+26"/>
    <d v="2022-11-21T00:00:00"/>
    <d v="2023-01-05T00:00:00"/>
    <n v="36"/>
    <x v="0"/>
    <n v="47263.875964252824"/>
    <n v="1"/>
    <x v="1"/>
    <s v="Caixa Economica Federal"/>
  </r>
  <r>
    <n v="2.0220623000010001E+26"/>
    <d v="2022-06-23T00:00:00"/>
    <d v="2023-01-06T00:00:00"/>
    <n v="37"/>
    <x v="0"/>
    <n v="115998.37319899679"/>
    <n v="2"/>
    <x v="0"/>
    <s v="Banco do Brasil SA                      "/>
  </r>
  <r>
    <n v="2.0220623000010001E+26"/>
    <d v="2022-06-23T00:00:00"/>
    <d v="2023-01-06T00:00:00"/>
    <n v="37"/>
    <x v="0"/>
    <n v="60710.270381594295"/>
    <n v="2"/>
    <x v="0"/>
    <s v="Caixa Economica Federal                 "/>
  </r>
  <r>
    <n v="2.022062700001E+26"/>
    <d v="2022-06-27T00:00:00"/>
    <d v="2023-01-06T00:00:00"/>
    <n v="37"/>
    <x v="0"/>
    <n v="125564.97598711077"/>
    <n v="1"/>
    <x v="1"/>
    <s v="Banco Bradesco SA                       "/>
  </r>
  <r>
    <n v="2.022062700001E+26"/>
    <d v="2022-06-27T00:00:00"/>
    <d v="2023-01-06T00:00:00"/>
    <n v="37"/>
    <x v="0"/>
    <n v="251548.06073110874"/>
    <n v="1"/>
    <x v="1"/>
    <s v="Banco do Brasil SA                      "/>
  </r>
  <r>
    <n v="2.022062700001E+26"/>
    <d v="2022-06-27T00:00:00"/>
    <d v="2023-01-06T00:00:00"/>
    <n v="37"/>
    <x v="0"/>
    <n v="100252.65715900902"/>
    <n v="1"/>
    <x v="1"/>
    <s v="Banco Santander SA                      "/>
  </r>
  <r>
    <n v="2.022062700001E+26"/>
    <d v="2022-06-27T00:00:00"/>
    <d v="2023-01-06T00:00:00"/>
    <n v="37"/>
    <x v="0"/>
    <n v="32668.921341791163"/>
    <n v="1"/>
    <x v="1"/>
    <s v="Caixa Economica Federal                 "/>
  </r>
  <r>
    <n v="2.0220909800010001E+26"/>
    <d v="2022-09-09T00:00:00"/>
    <d v="2023-01-06T00:00:00"/>
    <n v="37"/>
    <x v="0"/>
    <n v="1321339.0355150208"/>
    <n v="1"/>
    <x v="1"/>
    <s v="Banco do Brasil SA"/>
  </r>
  <r>
    <n v="2.0220909800010001E+26"/>
    <d v="2022-09-09T00:00:00"/>
    <d v="2023-01-06T00:00:00"/>
    <n v="37"/>
    <x v="0"/>
    <n v="1614553.4543338546"/>
    <n v="1"/>
    <x v="1"/>
    <s v="Banco Santander SA"/>
  </r>
  <r>
    <n v="2.0220909800010001E+26"/>
    <d v="2022-09-09T00:00:00"/>
    <d v="2023-01-06T00:00:00"/>
    <n v="37"/>
    <x v="0"/>
    <n v="1695646.0461822816"/>
    <n v="1"/>
    <x v="1"/>
    <s v="Banco Bradesco SA"/>
  </r>
  <r>
    <n v="2.0220909800010001E+26"/>
    <d v="2022-09-09T00:00:00"/>
    <d v="2023-01-06T00:00:00"/>
    <n v="37"/>
    <x v="0"/>
    <n v="510427.26170003181"/>
    <n v="1"/>
    <x v="1"/>
    <s v="Caixa Economica Federal"/>
  </r>
  <r>
    <n v="2.022091580001E+26"/>
    <d v="2022-09-19T00:00:00"/>
    <d v="2023-01-06T00:00:00"/>
    <n v="37"/>
    <x v="0"/>
    <n v="12443.676541111623"/>
    <n v="1"/>
    <x v="1"/>
    <s v="Caixa Economica Federal"/>
  </r>
  <r>
    <n v="2.022102680001E+26"/>
    <d v="2022-12-22T00:00:00"/>
    <d v="2023-01-06T00:00:00"/>
    <n v="37"/>
    <x v="0"/>
    <n v="8428116.8562265877"/>
    <n v="1"/>
    <x v="1"/>
    <s v="Banco Bradesco SA"/>
  </r>
  <r>
    <n v="2.0220623000010001E+26"/>
    <d v="2022-06-23T00:00:00"/>
    <d v="2023-01-09T00:00:00"/>
    <n v="40"/>
    <x v="0"/>
    <n v="298667.24916688225"/>
    <n v="2"/>
    <x v="0"/>
    <s v="Banco do Brasil SA                      "/>
  </r>
  <r>
    <n v="2.0220623000010001E+26"/>
    <d v="2022-06-23T00:00:00"/>
    <d v="2023-01-09T00:00:00"/>
    <n v="40"/>
    <x v="0"/>
    <n v="151458.47909857598"/>
    <n v="2"/>
    <x v="0"/>
    <s v="Caixa Economica Federal                 "/>
  </r>
  <r>
    <n v="2.022062700001E+26"/>
    <d v="2022-06-27T00:00:00"/>
    <d v="2023-01-09T00:00:00"/>
    <n v="40"/>
    <x v="0"/>
    <n v="2311906.8822825202"/>
    <n v="1"/>
    <x v="1"/>
    <s v="Banco Bradesco SA                       "/>
  </r>
  <r>
    <n v="2.022062700001E+26"/>
    <d v="2022-06-27T00:00:00"/>
    <d v="2023-01-09T00:00:00"/>
    <n v="40"/>
    <x v="0"/>
    <n v="2120471.2669169595"/>
    <n v="1"/>
    <x v="1"/>
    <s v="Banco do Brasil SA                      "/>
  </r>
  <r>
    <n v="2.022062700001E+26"/>
    <d v="2022-06-27T00:00:00"/>
    <d v="2023-01-09T00:00:00"/>
    <n v="40"/>
    <x v="0"/>
    <n v="982423.68538271543"/>
    <n v="1"/>
    <x v="1"/>
    <s v="Banco Santander SA                      "/>
  </r>
  <r>
    <n v="2.022062700001E+26"/>
    <d v="2022-06-27T00:00:00"/>
    <d v="2023-01-09T00:00:00"/>
    <n v="40"/>
    <x v="0"/>
    <n v="245243.47170611031"/>
    <n v="1"/>
    <x v="1"/>
    <s v="Caixa Economica Federal                 "/>
  </r>
  <r>
    <n v="2.022102680001E+26"/>
    <d v="2022-12-23T00:00:00"/>
    <d v="2023-01-09T00:00:00"/>
    <n v="40"/>
    <x v="0"/>
    <n v="5681661.9026598139"/>
    <n v="1"/>
    <x v="1"/>
    <s v="Banco Santander SA"/>
  </r>
  <r>
    <n v="2.022102680001E+26"/>
    <d v="2022-12-23T00:00:00"/>
    <d v="2023-01-09T00:00:00"/>
    <n v="40"/>
    <x v="0"/>
    <n v="3990414.7036954435"/>
    <n v="1"/>
    <x v="1"/>
    <s v="Caixa Economica Federal"/>
  </r>
  <r>
    <n v="2.0220623000010001E+26"/>
    <d v="2022-06-23T00:00:00"/>
    <d v="2023-01-10T00:00:00"/>
    <n v="41"/>
    <x v="0"/>
    <n v="89651.327713713181"/>
    <n v="2"/>
    <x v="0"/>
    <s v="Banco do Brasil SA                      "/>
  </r>
  <r>
    <n v="2.0220623000010001E+26"/>
    <d v="2022-06-23T00:00:00"/>
    <d v="2023-01-10T00:00:00"/>
    <n v="41"/>
    <x v="0"/>
    <n v="67526.412008978848"/>
    <n v="2"/>
    <x v="0"/>
    <s v="Caixa Economica Federal                 "/>
  </r>
  <r>
    <n v="2.022062700001E+26"/>
    <d v="2022-06-27T00:00:00"/>
    <d v="2023-01-10T00:00:00"/>
    <n v="41"/>
    <x v="0"/>
    <n v="472488.54898994224"/>
    <n v="1"/>
    <x v="1"/>
    <s v="Banco Bradesco SA                       "/>
  </r>
  <r>
    <n v="2.022062700001E+26"/>
    <d v="2022-06-27T00:00:00"/>
    <d v="2023-01-10T00:00:00"/>
    <n v="41"/>
    <x v="0"/>
    <n v="474613.7868653714"/>
    <n v="1"/>
    <x v="1"/>
    <s v="Banco do Brasil SA                      "/>
  </r>
  <r>
    <n v="2.022062700001E+26"/>
    <d v="2022-06-27T00:00:00"/>
    <d v="2023-01-10T00:00:00"/>
    <n v="41"/>
    <x v="0"/>
    <n v="196056.76707210479"/>
    <n v="1"/>
    <x v="1"/>
    <s v="Banco Santander SA                      "/>
  </r>
  <r>
    <n v="2.022062700001E+26"/>
    <d v="2022-06-27T00:00:00"/>
    <d v="2023-01-10T00:00:00"/>
    <n v="41"/>
    <x v="0"/>
    <n v="54310.590166404399"/>
    <n v="1"/>
    <x v="1"/>
    <s v="Caixa Economica Federal                 "/>
  </r>
  <r>
    <n v="2.0220623000010001E+26"/>
    <d v="2022-06-23T00:00:00"/>
    <d v="2023-01-11T00:00:00"/>
    <n v="42"/>
    <x v="0"/>
    <n v="74978.872580101292"/>
    <n v="2"/>
    <x v="0"/>
    <s v="Banco do Brasil SA                      "/>
  </r>
  <r>
    <n v="2.0220623000010001E+26"/>
    <d v="2022-06-23T00:00:00"/>
    <d v="2023-01-11T00:00:00"/>
    <n v="42"/>
    <x v="0"/>
    <n v="39394.895870923225"/>
    <n v="2"/>
    <x v="0"/>
    <s v="Caixa Economica Federal                 "/>
  </r>
  <r>
    <n v="2.022062700001E+26"/>
    <d v="2022-06-27T00:00:00"/>
    <d v="2023-01-11T00:00:00"/>
    <n v="42"/>
    <x v="0"/>
    <n v="442951.00546674681"/>
    <n v="1"/>
    <x v="1"/>
    <s v="Banco Bradesco SA                       "/>
  </r>
  <r>
    <n v="2.022062700001E+26"/>
    <d v="2022-06-27T00:00:00"/>
    <d v="2023-01-11T00:00:00"/>
    <n v="42"/>
    <x v="0"/>
    <n v="499818.09128252498"/>
    <n v="1"/>
    <x v="1"/>
    <s v="Banco do Brasil SA                      "/>
  </r>
  <r>
    <n v="2.022062700001E+26"/>
    <d v="2022-06-27T00:00:00"/>
    <d v="2023-01-11T00:00:00"/>
    <n v="42"/>
    <x v="0"/>
    <n v="221348.7816282514"/>
    <n v="1"/>
    <x v="1"/>
    <s v="Banco Santander SA                      "/>
  </r>
  <r>
    <n v="2.022062700001E+26"/>
    <d v="2022-06-27T00:00:00"/>
    <d v="2023-01-11T00:00:00"/>
    <n v="42"/>
    <x v="0"/>
    <n v="60527.146935870522"/>
    <n v="1"/>
    <x v="1"/>
    <s v="Caixa Economica Federal                 "/>
  </r>
  <r>
    <n v="2.022102680001E+26"/>
    <d v="2022-12-27T00:00:00"/>
    <d v="2023-01-11T00:00:00"/>
    <n v="42"/>
    <x v="0"/>
    <n v="21009898.504514579"/>
    <n v="1"/>
    <x v="1"/>
    <s v="Banco Bradesco SA"/>
  </r>
  <r>
    <n v="2.0220623000010001E+26"/>
    <d v="2022-06-23T00:00:00"/>
    <d v="2023-01-12T00:00:00"/>
    <n v="43"/>
    <x v="0"/>
    <n v="168719.90740294402"/>
    <n v="2"/>
    <x v="0"/>
    <s v="Itau Unibanco SA                        "/>
  </r>
  <r>
    <n v="2.0220623000010001E+26"/>
    <d v="2022-06-23T00:00:00"/>
    <d v="2023-01-12T00:00:00"/>
    <n v="43"/>
    <x v="0"/>
    <n v="29711.684656472571"/>
    <n v="2"/>
    <x v="0"/>
    <s v="Banco do Brasil SA                      "/>
  </r>
  <r>
    <n v="2.0220623000010001E+26"/>
    <d v="2022-06-23T00:00:00"/>
    <d v="2023-01-12T00:00:00"/>
    <n v="43"/>
    <x v="0"/>
    <n v="11340.047178382574"/>
    <n v="2"/>
    <x v="0"/>
    <s v="Caixa Economica Federal                 "/>
  </r>
  <r>
    <n v="2.022062700001E+26"/>
    <d v="2022-06-27T00:00:00"/>
    <d v="2023-01-12T00:00:00"/>
    <n v="43"/>
    <x v="0"/>
    <n v="426589.90954133653"/>
    <n v="1"/>
    <x v="1"/>
    <s v="Banco Bradesco SA                       "/>
  </r>
  <r>
    <n v="2.022062700001E+26"/>
    <d v="2022-06-27T00:00:00"/>
    <d v="2023-01-12T00:00:00"/>
    <n v="43"/>
    <x v="0"/>
    <n v="509503.68655718863"/>
    <n v="1"/>
    <x v="1"/>
    <s v="Banco do Brasil SA                      "/>
  </r>
  <r>
    <n v="2.022062700001E+26"/>
    <d v="2022-06-27T00:00:00"/>
    <d v="2023-01-12T00:00:00"/>
    <n v="43"/>
    <x v="0"/>
    <n v="217349.39173493706"/>
    <n v="1"/>
    <x v="1"/>
    <s v="Banco Santander SA                      "/>
  </r>
  <r>
    <n v="2.022062700001E+26"/>
    <d v="2022-06-27T00:00:00"/>
    <d v="2023-01-12T00:00:00"/>
    <n v="43"/>
    <x v="0"/>
    <n v="53522.144397484932"/>
    <n v="1"/>
    <x v="1"/>
    <s v="Caixa Economica Federal                 "/>
  </r>
  <r>
    <n v="2.0220623000010001E+26"/>
    <d v="2022-06-23T00:00:00"/>
    <d v="2023-01-13T00:00:00"/>
    <n v="44"/>
    <x v="0"/>
    <n v="126091.14510934094"/>
    <n v="2"/>
    <x v="0"/>
    <s v="Banco do Brasil SA                      "/>
  </r>
  <r>
    <n v="2.0220623000010001E+26"/>
    <d v="2022-06-23T00:00:00"/>
    <d v="2023-01-13T00:00:00"/>
    <n v="44"/>
    <x v="0"/>
    <n v="66307.400580149115"/>
    <n v="2"/>
    <x v="0"/>
    <s v="Caixa Economica Federal                 "/>
  </r>
  <r>
    <n v="2.022062700001E+26"/>
    <d v="2022-06-27T00:00:00"/>
    <d v="2023-01-13T00:00:00"/>
    <n v="44"/>
    <x v="0"/>
    <n v="285827.85570985422"/>
    <n v="1"/>
    <x v="1"/>
    <s v="Banco Bradesco SA                       "/>
  </r>
  <r>
    <n v="2.022062700001E+26"/>
    <d v="2022-06-27T00:00:00"/>
    <d v="2023-01-13T00:00:00"/>
    <n v="44"/>
    <x v="0"/>
    <n v="553931.46535836149"/>
    <n v="1"/>
    <x v="1"/>
    <s v="Banco do Brasil SA                      "/>
  </r>
  <r>
    <n v="2.022062700001E+26"/>
    <d v="2022-06-27T00:00:00"/>
    <d v="2023-01-13T00:00:00"/>
    <n v="44"/>
    <x v="0"/>
    <n v="144637.68429560293"/>
    <n v="1"/>
    <x v="1"/>
    <s v="Banco Santander SA                      "/>
  </r>
  <r>
    <n v="2.022062700001E+26"/>
    <d v="2022-06-27T00:00:00"/>
    <d v="2023-01-13T00:00:00"/>
    <n v="44"/>
    <x v="0"/>
    <n v="33675.144681358324"/>
    <n v="1"/>
    <x v="1"/>
    <s v="Caixa Economica Federal                 "/>
  </r>
  <r>
    <n v="2.0220623000010001E+26"/>
    <d v="2022-06-23T00:00:00"/>
    <d v="2023-01-16T00:00:00"/>
    <n v="47"/>
    <x v="0"/>
    <n v="2079910.6493269259"/>
    <n v="2"/>
    <x v="0"/>
    <s v="Itau Unibanco SA                        "/>
  </r>
  <r>
    <n v="2.0220623000010001E+26"/>
    <d v="2022-06-23T00:00:00"/>
    <d v="2023-01-16T00:00:00"/>
    <n v="47"/>
    <x v="0"/>
    <n v="49261.580974642777"/>
    <n v="2"/>
    <x v="0"/>
    <s v="Banco Bradesco SA                       "/>
  </r>
  <r>
    <n v="2.0220623000010001E+26"/>
    <d v="2022-06-23T00:00:00"/>
    <d v="2023-01-16T00:00:00"/>
    <n v="47"/>
    <x v="0"/>
    <n v="124416.90918324125"/>
    <n v="2"/>
    <x v="0"/>
    <s v="Banco do Brasil SA                      "/>
  </r>
  <r>
    <n v="2.0220623000010001E+26"/>
    <d v="2022-06-23T00:00:00"/>
    <d v="2023-01-16T00:00:00"/>
    <n v="47"/>
    <x v="0"/>
    <n v="761661.40196986275"/>
    <n v="2"/>
    <x v="0"/>
    <s v="Banco Santander SA                      "/>
  </r>
  <r>
    <n v="2.0220623000010001E+26"/>
    <d v="2022-06-23T00:00:00"/>
    <d v="2023-01-16T00:00:00"/>
    <n v="47"/>
    <x v="0"/>
    <n v="71965.327853837807"/>
    <n v="2"/>
    <x v="0"/>
    <s v="Caixa Economica Federal                 "/>
  </r>
  <r>
    <n v="2.022062700001E+26"/>
    <d v="2022-06-27T00:00:00"/>
    <d v="2023-01-16T00:00:00"/>
    <n v="47"/>
    <x v="0"/>
    <n v="2438348.2551064743"/>
    <n v="1"/>
    <x v="1"/>
    <s v="Banco Bradesco SA                       "/>
  </r>
  <r>
    <n v="2.022062700001E+26"/>
    <d v="2022-06-27T00:00:00"/>
    <d v="2023-01-16T00:00:00"/>
    <n v="47"/>
    <x v="0"/>
    <n v="2390359.7146022869"/>
    <n v="1"/>
    <x v="1"/>
    <s v="Banco do Brasil SA                      "/>
  </r>
  <r>
    <n v="2.022062700001E+26"/>
    <d v="2022-06-27T00:00:00"/>
    <d v="2023-01-16T00:00:00"/>
    <n v="47"/>
    <x v="0"/>
    <n v="925715.87262575072"/>
    <n v="1"/>
    <x v="1"/>
    <s v="Banco Santander SA                      "/>
  </r>
  <r>
    <n v="2.022062700001E+26"/>
    <d v="2022-06-27T00:00:00"/>
    <d v="2023-01-16T00:00:00"/>
    <n v="47"/>
    <x v="0"/>
    <n v="295506.56480069092"/>
    <n v="1"/>
    <x v="1"/>
    <s v="Caixa Economica Federal                 "/>
  </r>
  <r>
    <n v="2.0220630000010001E+26"/>
    <d v="2022-06-30T00:00:00"/>
    <d v="2023-01-16T00:00:00"/>
    <n v="47"/>
    <x v="0"/>
    <n v="210494.78324419627"/>
    <n v="2"/>
    <x v="0"/>
    <s v="Banco do Brasil SA                      "/>
  </r>
  <r>
    <n v="2.0220630000010001E+26"/>
    <d v="2022-06-30T00:00:00"/>
    <d v="2023-01-16T00:00:00"/>
    <n v="47"/>
    <x v="0"/>
    <n v="99250.927027065161"/>
    <n v="2"/>
    <x v="0"/>
    <s v="Caixa Economica Federal                 "/>
  </r>
  <r>
    <n v="2.022062700001E+26"/>
    <d v="2022-06-27T00:00:00"/>
    <d v="2023-01-17T00:00:00"/>
    <n v="48"/>
    <x v="0"/>
    <n v="682652.67880410992"/>
    <n v="1"/>
    <x v="1"/>
    <s v="Banco Bradesco SA                       "/>
  </r>
  <r>
    <n v="2.022062700001E+26"/>
    <d v="2022-06-27T00:00:00"/>
    <d v="2023-01-17T00:00:00"/>
    <n v="48"/>
    <x v="0"/>
    <n v="797466.7662970199"/>
    <n v="1"/>
    <x v="1"/>
    <s v="Banco do Brasil SA                      "/>
  </r>
  <r>
    <n v="2.022062700001E+26"/>
    <d v="2022-06-27T00:00:00"/>
    <d v="2023-01-17T00:00:00"/>
    <n v="48"/>
    <x v="0"/>
    <n v="260365.39110573116"/>
    <n v="1"/>
    <x v="1"/>
    <s v="Banco Santander SA                      "/>
  </r>
  <r>
    <n v="2.022062700001E+26"/>
    <d v="2022-06-27T00:00:00"/>
    <d v="2023-01-17T00:00:00"/>
    <n v="48"/>
    <x v="0"/>
    <n v="75233.932442570251"/>
    <n v="1"/>
    <x v="1"/>
    <s v="Caixa Economica Federal                 "/>
  </r>
  <r>
    <n v="2.0220630000010001E+26"/>
    <d v="2022-06-30T00:00:00"/>
    <d v="2023-01-17T00:00:00"/>
    <n v="48"/>
    <x v="0"/>
    <n v="89480.494200261557"/>
    <n v="2"/>
    <x v="0"/>
    <s v="Banco do Brasil SA                      "/>
  </r>
  <r>
    <n v="2.0220630000010001E+26"/>
    <d v="2022-06-30T00:00:00"/>
    <d v="2023-01-17T00:00:00"/>
    <n v="48"/>
    <x v="0"/>
    <n v="41356.000313461853"/>
    <n v="2"/>
    <x v="0"/>
    <s v="Caixa Economica Federal                 "/>
  </r>
  <r>
    <n v="2.022062700001E+26"/>
    <d v="2022-06-27T00:00:00"/>
    <d v="2023-01-18T00:00:00"/>
    <n v="49"/>
    <x v="0"/>
    <n v="399744.93017813144"/>
    <n v="1"/>
    <x v="1"/>
    <s v="Banco Bradesco SA                       "/>
  </r>
  <r>
    <n v="2.022062700001E+26"/>
    <d v="2022-06-27T00:00:00"/>
    <d v="2023-01-18T00:00:00"/>
    <n v="49"/>
    <x v="0"/>
    <n v="515390.4209065428"/>
    <n v="1"/>
    <x v="1"/>
    <s v="Banco do Brasil SA                      "/>
  </r>
  <r>
    <n v="2.022062700001E+26"/>
    <d v="2022-06-27T00:00:00"/>
    <d v="2023-01-18T00:00:00"/>
    <n v="49"/>
    <x v="0"/>
    <n v="217181.32706784926"/>
    <n v="1"/>
    <x v="1"/>
    <s v="Banco Santander SA                      "/>
  </r>
  <r>
    <n v="2.022062700001E+26"/>
    <d v="2022-06-27T00:00:00"/>
    <d v="2023-01-18T00:00:00"/>
    <n v="49"/>
    <x v="0"/>
    <n v="76481.041104092961"/>
    <n v="1"/>
    <x v="1"/>
    <s v="Caixa Economica Federal                 "/>
  </r>
  <r>
    <n v="2.0220630000010001E+26"/>
    <d v="2022-06-30T00:00:00"/>
    <d v="2023-01-18T00:00:00"/>
    <n v="49"/>
    <x v="0"/>
    <n v="69017.885842503019"/>
    <n v="2"/>
    <x v="0"/>
    <s v="Banco do Brasil SA                      "/>
  </r>
  <r>
    <n v="2.0220630000010001E+26"/>
    <d v="2022-06-30T00:00:00"/>
    <d v="2023-01-18T00:00:00"/>
    <n v="49"/>
    <x v="0"/>
    <n v="40122.408525276805"/>
    <n v="2"/>
    <x v="0"/>
    <s v="Caixa Economica Federal                 "/>
  </r>
  <r>
    <n v="2.022062900001E+26"/>
    <d v="2022-06-29T00:00:00"/>
    <d v="2023-01-19T00:00:00"/>
    <n v="50"/>
    <x v="0"/>
    <n v="72136.579105895755"/>
    <n v="1"/>
    <x v="1"/>
    <s v="Caixa Economica Federal                 "/>
  </r>
  <r>
    <n v="2.0220630000010001E+26"/>
    <d v="2022-06-30T00:00:00"/>
    <d v="2023-01-19T00:00:00"/>
    <n v="50"/>
    <x v="0"/>
    <n v="33033.057386480868"/>
    <n v="2"/>
    <x v="0"/>
    <s v="Banco do Brasil SA                      "/>
  </r>
  <r>
    <n v="2.0220630000010001E+26"/>
    <d v="2022-06-30T00:00:00"/>
    <d v="2023-01-19T00:00:00"/>
    <n v="50"/>
    <x v="0"/>
    <n v="24950.638719842798"/>
    <n v="2"/>
    <x v="0"/>
    <s v="Caixa Economica Federal                 "/>
  </r>
  <r>
    <n v="2.022102680001E+26"/>
    <d v="2022-11-30T00:00:00"/>
    <d v="2023-01-19T00:00:00"/>
    <n v="50"/>
    <x v="0"/>
    <n v="347925.61709119449"/>
    <n v="2"/>
    <x v="0"/>
    <s v="Banco Bradesco SA"/>
  </r>
  <r>
    <n v="2.022102680001E+26"/>
    <d v="2022-12-26T00:00:00"/>
    <d v="2023-01-19T00:00:00"/>
    <n v="50"/>
    <x v="0"/>
    <n v="5814978.2333550546"/>
    <n v="2"/>
    <x v="0"/>
    <s v="Banco do Brasil SA"/>
  </r>
  <r>
    <n v="2.022102680001E+26"/>
    <d v="2022-12-26T00:00:00"/>
    <d v="2023-01-19T00:00:00"/>
    <n v="50"/>
    <x v="0"/>
    <n v="13485201.735123334"/>
    <n v="2"/>
    <x v="0"/>
    <s v="Banco Santander SA"/>
  </r>
  <r>
    <n v="2.022102680001E+26"/>
    <d v="2022-12-26T00:00:00"/>
    <d v="2023-01-19T00:00:00"/>
    <n v="50"/>
    <x v="0"/>
    <n v="360031.9505334539"/>
    <n v="2"/>
    <x v="0"/>
    <s v="Caixa Economica Federal"/>
  </r>
  <r>
    <n v="2.022062900001E+26"/>
    <d v="2022-06-29T00:00:00"/>
    <d v="2023-01-20T00:00:00"/>
    <n v="51"/>
    <x v="0"/>
    <n v="480927.67079604173"/>
    <n v="1"/>
    <x v="1"/>
    <s v="Banco Bradesco SA                       "/>
  </r>
  <r>
    <n v="2.022062900001E+26"/>
    <d v="2022-06-29T00:00:00"/>
    <d v="2023-01-20T00:00:00"/>
    <n v="51"/>
    <x v="0"/>
    <n v="462361.77814989351"/>
    <n v="1"/>
    <x v="1"/>
    <s v="Banco do Brasil SA                      "/>
  </r>
  <r>
    <n v="2.022062900001E+26"/>
    <d v="2022-06-29T00:00:00"/>
    <d v="2023-01-20T00:00:00"/>
    <n v="51"/>
    <x v="0"/>
    <n v="189848.9741455866"/>
    <n v="1"/>
    <x v="1"/>
    <s v="Banco Santander SA                      "/>
  </r>
  <r>
    <n v="2.022062900001E+26"/>
    <d v="2022-06-29T00:00:00"/>
    <d v="2023-01-20T00:00:00"/>
    <n v="51"/>
    <x v="0"/>
    <n v="42661.398220003917"/>
    <n v="1"/>
    <x v="1"/>
    <s v="Caixa Economica Federal                 "/>
  </r>
  <r>
    <n v="2.0220630000010001E+26"/>
    <d v="2022-06-30T00:00:00"/>
    <d v="2023-01-20T00:00:00"/>
    <n v="51"/>
    <x v="0"/>
    <n v="113811.1476947911"/>
    <n v="2"/>
    <x v="0"/>
    <s v="Banco do Brasil SA                      "/>
  </r>
  <r>
    <n v="2.0220630000010001E+26"/>
    <d v="2022-06-30T00:00:00"/>
    <d v="2023-01-20T00:00:00"/>
    <n v="51"/>
    <x v="0"/>
    <n v="52481.671023148883"/>
    <n v="2"/>
    <x v="0"/>
    <s v="Caixa Economica Federal                 "/>
  </r>
  <r>
    <n v="2.022102680001E+26"/>
    <d v="2022-11-30T00:00:00"/>
    <d v="2023-01-20T00:00:00"/>
    <n v="51"/>
    <x v="0"/>
    <n v="584513.02326598193"/>
    <n v="2"/>
    <x v="0"/>
    <s v="Banco Bradesco SA"/>
  </r>
  <r>
    <n v="2.022062900001E+26"/>
    <d v="2022-06-29T00:00:00"/>
    <d v="2023-01-23T00:00:00"/>
    <n v="54"/>
    <x v="0"/>
    <n v="659329.66073163587"/>
    <n v="1"/>
    <x v="1"/>
    <s v="Banco Bradesco SA                       "/>
  </r>
  <r>
    <n v="2.022062900001E+26"/>
    <d v="2022-06-29T00:00:00"/>
    <d v="2023-01-23T00:00:00"/>
    <n v="54"/>
    <x v="0"/>
    <n v="800789.04296919797"/>
    <n v="1"/>
    <x v="1"/>
    <s v="Banco do Brasil SA                      "/>
  </r>
  <r>
    <n v="2.022062900001E+26"/>
    <d v="2022-06-29T00:00:00"/>
    <d v="2023-01-23T00:00:00"/>
    <n v="54"/>
    <x v="0"/>
    <n v="316853.64197856188"/>
    <n v="1"/>
    <x v="1"/>
    <s v="Banco Santander SA                      "/>
  </r>
  <r>
    <n v="2.022062900001E+26"/>
    <d v="2022-06-29T00:00:00"/>
    <d v="2023-01-23T00:00:00"/>
    <n v="54"/>
    <x v="0"/>
    <n v="112698.43296903167"/>
    <n v="1"/>
    <x v="1"/>
    <s v="Caixa Economica Federal                 "/>
  </r>
  <r>
    <n v="2.0220706000010001E+26"/>
    <d v="2022-07-06T00:00:00"/>
    <d v="2023-01-25T00:00:00"/>
    <n v="56"/>
    <x v="0"/>
    <n v="90020.707807289276"/>
    <n v="2"/>
    <x v="0"/>
    <s v="Banco do Brasil SA"/>
  </r>
  <r>
    <n v="2.0220706000010001E+26"/>
    <d v="2022-07-06T00:00:00"/>
    <d v="2023-01-25T00:00:00"/>
    <n v="56"/>
    <x v="0"/>
    <n v="48544.936873230326"/>
    <n v="2"/>
    <x v="0"/>
    <s v="Caixa Economica Federal"/>
  </r>
  <r>
    <n v="2.0220821100009998E+26"/>
    <d v="2022-08-11T00:00:00"/>
    <d v="2023-01-25T00:00:00"/>
    <n v="56"/>
    <x v="0"/>
    <n v="109339.61690882278"/>
    <n v="2"/>
    <x v="0"/>
    <s v="Banco Santander SA"/>
  </r>
  <r>
    <n v="2.022102680001E+26"/>
    <d v="2022-11-28T00:00:00"/>
    <d v="2023-01-25T00:00:00"/>
    <n v="56"/>
    <x v="0"/>
    <n v="11484.264413916611"/>
    <n v="1"/>
    <x v="1"/>
    <s v="Caixa Economica Federal"/>
  </r>
  <r>
    <n v="2.0220706000010001E+26"/>
    <d v="2022-07-06T00:00:00"/>
    <d v="2023-01-26T00:00:00"/>
    <n v="57"/>
    <x v="0"/>
    <n v="37312.169357571744"/>
    <n v="2"/>
    <x v="0"/>
    <s v="Banco do Brasil SA"/>
  </r>
  <r>
    <n v="2.0220706000010001E+26"/>
    <d v="2022-07-06T00:00:00"/>
    <d v="2023-01-26T00:00:00"/>
    <n v="57"/>
    <x v="0"/>
    <n v="21143.028656474609"/>
    <n v="2"/>
    <x v="0"/>
    <s v="Caixa Economica Federal"/>
  </r>
  <r>
    <n v="2.022102680001E+26"/>
    <d v="2022-11-28T00:00:00"/>
    <d v="2023-01-26T00:00:00"/>
    <n v="57"/>
    <x v="0"/>
    <n v="17150.740478787702"/>
    <n v="1"/>
    <x v="1"/>
    <s v="Caixa Economica Federal"/>
  </r>
  <r>
    <n v="2.022102680001E+26"/>
    <d v="2022-12-02T00:00:00"/>
    <d v="2023-01-26T00:00:00"/>
    <n v="57"/>
    <x v="0"/>
    <n v="6377556.2616508603"/>
    <n v="1"/>
    <x v="1"/>
    <s v="Banco Bradesco SA"/>
  </r>
  <r>
    <n v="2.022102680001E+26"/>
    <d v="2022-12-02T00:00:00"/>
    <d v="2023-01-26T00:00:00"/>
    <n v="57"/>
    <x v="0"/>
    <n v="4859359.3479156084"/>
    <n v="1"/>
    <x v="1"/>
    <s v="Banco do Brasil SA"/>
  </r>
  <r>
    <n v="2.022102680001E+26"/>
    <d v="2022-12-02T00:00:00"/>
    <d v="2023-01-26T00:00:00"/>
    <n v="57"/>
    <x v="0"/>
    <n v="93701.058657334303"/>
    <n v="1"/>
    <x v="1"/>
    <s v="Banco Santander SA"/>
  </r>
  <r>
    <n v="2.022102680001E+26"/>
    <d v="2022-12-02T00:00:00"/>
    <d v="2023-01-26T00:00:00"/>
    <n v="57"/>
    <x v="0"/>
    <n v="41415.218690869719"/>
    <n v="1"/>
    <x v="1"/>
    <s v="Caixa Economica Federal"/>
  </r>
  <r>
    <n v="2.0220706000010001E+26"/>
    <d v="2022-07-06T00:00:00"/>
    <d v="2023-01-27T00:00:00"/>
    <n v="58"/>
    <x v="0"/>
    <n v="15690.47667610331"/>
    <n v="2"/>
    <x v="0"/>
    <s v="Banco do Brasil SA"/>
  </r>
  <r>
    <n v="2.0220707000009999E+26"/>
    <d v="2022-07-07T00:00:00"/>
    <d v="2023-01-27T00:00:00"/>
    <n v="58"/>
    <x v="0"/>
    <n v="2075730.1368614766"/>
    <n v="2"/>
    <x v="0"/>
    <s v="Itau Unibanco SA"/>
  </r>
  <r>
    <n v="2.0220707000009999E+26"/>
    <d v="2022-07-07T00:00:00"/>
    <d v="2023-01-27T00:00:00"/>
    <n v="58"/>
    <x v="0"/>
    <n v="21039.888643213999"/>
    <n v="2"/>
    <x v="0"/>
    <s v="Banco Bradesco SA"/>
  </r>
  <r>
    <n v="2.0220707000009999E+26"/>
    <d v="2022-07-07T00:00:00"/>
    <d v="2023-01-27T00:00:00"/>
    <n v="58"/>
    <x v="0"/>
    <n v="651545.29501460609"/>
    <n v="2"/>
    <x v="0"/>
    <s v="Banco Santander SA"/>
  </r>
  <r>
    <n v="2.0220821100009998E+26"/>
    <d v="2022-08-11T00:00:00"/>
    <d v="2023-01-27T00:00:00"/>
    <n v="58"/>
    <x v="0"/>
    <n v="830349.82069694262"/>
    <n v="2"/>
    <x v="0"/>
    <s v="Banco Santander SA"/>
  </r>
  <r>
    <n v="2.0220821100009998E+26"/>
    <d v="2022-08-11T00:00:00"/>
    <d v="2023-01-27T00:00:00"/>
    <n v="58"/>
    <x v="0"/>
    <n v="4049796.4548636675"/>
    <n v="2"/>
    <x v="0"/>
    <s v="Itau Unibanco SA"/>
  </r>
  <r>
    <n v="2.022102680001E+26"/>
    <d v="2022-10-25T00:00:00"/>
    <d v="2023-01-27T00:00:00"/>
    <n v="58"/>
    <x v="0"/>
    <n v="64583.038632088428"/>
    <n v="1"/>
    <x v="1"/>
    <s v="Banco Bradesco SA"/>
  </r>
  <r>
    <n v="2.022102680001E+26"/>
    <d v="2022-10-31T00:00:00"/>
    <d v="2023-01-27T00:00:00"/>
    <n v="58"/>
    <x v="0"/>
    <n v="48486.932355817742"/>
    <n v="1"/>
    <x v="1"/>
    <s v="Banco Bradesco SA"/>
  </r>
  <r>
    <n v="2.022102680001E+26"/>
    <d v="2022-12-05T00:00:00"/>
    <d v="2023-01-27T00:00:00"/>
    <n v="58"/>
    <x v="0"/>
    <n v="94880.723971235711"/>
    <n v="1"/>
    <x v="1"/>
    <s v="Banco Santander SA"/>
  </r>
  <r>
    <n v="2.022102680001E+26"/>
    <d v="2022-12-06T00:00:00"/>
    <d v="2023-01-27T00:00:00"/>
    <n v="58"/>
    <x v="0"/>
    <n v="372169.35925538675"/>
    <n v="2"/>
    <x v="0"/>
    <s v="Banco do Brasil SA"/>
  </r>
  <r>
    <n v="2.0220707000009999E+26"/>
    <d v="2022-07-07T00:00:00"/>
    <d v="2023-01-30T00:00:00"/>
    <n v="61"/>
    <x v="1"/>
    <n v="5015373.178843298"/>
    <n v="2"/>
    <x v="0"/>
    <s v="Itau Unibanco SA"/>
  </r>
  <r>
    <n v="2.0220707000009999E+26"/>
    <d v="2022-07-07T00:00:00"/>
    <d v="2023-01-30T00:00:00"/>
    <n v="61"/>
    <x v="1"/>
    <n v="149453.3627959216"/>
    <n v="2"/>
    <x v="0"/>
    <s v="Banco Bradesco SA"/>
  </r>
  <r>
    <n v="2.0220707000009999E+26"/>
    <d v="2022-07-07T00:00:00"/>
    <d v="2023-01-30T00:00:00"/>
    <n v="61"/>
    <x v="1"/>
    <n v="260570.04545669499"/>
    <n v="2"/>
    <x v="0"/>
    <s v="Banco do Brasil SA"/>
  </r>
  <r>
    <n v="2.0220707000009999E+26"/>
    <d v="2022-07-07T00:00:00"/>
    <d v="2023-01-30T00:00:00"/>
    <n v="61"/>
    <x v="1"/>
    <n v="1881337.6287962133"/>
    <n v="2"/>
    <x v="0"/>
    <s v="Banco Santander SA"/>
  </r>
  <r>
    <n v="2.0220707000009999E+26"/>
    <d v="2022-07-07T00:00:00"/>
    <d v="2023-01-30T00:00:00"/>
    <n v="61"/>
    <x v="1"/>
    <n v="159178.98221662649"/>
    <n v="2"/>
    <x v="0"/>
    <s v="Caixa Economica Federal"/>
  </r>
  <r>
    <n v="2.0220821100009998E+26"/>
    <d v="2022-08-11T00:00:00"/>
    <d v="2023-01-30T00:00:00"/>
    <n v="61"/>
    <x v="1"/>
    <n v="1010903.7408038685"/>
    <n v="2"/>
    <x v="0"/>
    <s v="Banco do Brasil SA"/>
  </r>
  <r>
    <n v="2.0220821100009998E+26"/>
    <d v="2022-08-11T00:00:00"/>
    <d v="2023-01-30T00:00:00"/>
    <n v="61"/>
    <x v="1"/>
    <n v="5171838.5835597571"/>
    <n v="2"/>
    <x v="0"/>
    <s v="Banco Santander SA"/>
  </r>
  <r>
    <n v="2.0220821100009998E+26"/>
    <d v="2022-08-11T00:00:00"/>
    <d v="2023-01-30T00:00:00"/>
    <n v="61"/>
    <x v="1"/>
    <n v="271618.11553265626"/>
    <n v="2"/>
    <x v="0"/>
    <s v="Banco Bradesco SA"/>
  </r>
  <r>
    <n v="2.0220821100009998E+26"/>
    <d v="2022-08-11T00:00:00"/>
    <d v="2023-01-30T00:00:00"/>
    <n v="61"/>
    <x v="1"/>
    <n v="555745.03926047531"/>
    <n v="2"/>
    <x v="0"/>
    <s v="Caixa Economica Federal"/>
  </r>
  <r>
    <n v="2.022082120001E+26"/>
    <d v="2022-08-11T00:00:00"/>
    <d v="2023-01-30T00:00:00"/>
    <n v="61"/>
    <x v="1"/>
    <n v="16330385.493950209"/>
    <n v="2"/>
    <x v="0"/>
    <s v="Itau Unibanco SA"/>
  </r>
  <r>
    <n v="2.022102680001E+26"/>
    <d v="2022-10-31T00:00:00"/>
    <d v="2023-01-30T00:00:00"/>
    <n v="61"/>
    <x v="1"/>
    <n v="8821943.8217131663"/>
    <n v="1"/>
    <x v="1"/>
    <s v="Banco Bradesco SA"/>
  </r>
  <r>
    <n v="2.022102680001E+26"/>
    <d v="2022-10-31T00:00:00"/>
    <d v="2023-01-30T00:00:00"/>
    <n v="61"/>
    <x v="1"/>
    <n v="13444847.434008962"/>
    <n v="1"/>
    <x v="1"/>
    <s v="Banco do Brasil SA"/>
  </r>
  <r>
    <n v="2.022102680001E+26"/>
    <d v="2022-10-31T00:00:00"/>
    <d v="2023-01-30T00:00:00"/>
    <n v="61"/>
    <x v="1"/>
    <n v="1299534.935606848"/>
    <n v="1"/>
    <x v="1"/>
    <s v="Banco Santander SA"/>
  </r>
  <r>
    <n v="2.022102680001E+26"/>
    <d v="2022-12-05T00:00:00"/>
    <d v="2023-01-30T00:00:00"/>
    <n v="61"/>
    <x v="1"/>
    <n v="12382619.29290677"/>
    <n v="1"/>
    <x v="1"/>
    <s v="Banco do Brasil SA"/>
  </r>
  <r>
    <n v="2.022102680001E+26"/>
    <d v="2022-12-05T00:00:00"/>
    <d v="2023-01-30T00:00:00"/>
    <n v="61"/>
    <x v="1"/>
    <n v="15148786.467104254"/>
    <n v="1"/>
    <x v="1"/>
    <s v="Banco Santander SA"/>
  </r>
  <r>
    <n v="2.022102680001E+26"/>
    <d v="2022-12-05T00:00:00"/>
    <d v="2023-01-30T00:00:00"/>
    <n v="61"/>
    <x v="1"/>
    <n v="1412595.0299154629"/>
    <n v="1"/>
    <x v="1"/>
    <s v="Caixa Economica Federal"/>
  </r>
  <r>
    <n v="2.022102680001E+26"/>
    <d v="2022-12-06T00:00:00"/>
    <d v="2023-01-30T00:00:00"/>
    <n v="61"/>
    <x v="1"/>
    <n v="1154598.6531913429"/>
    <n v="2"/>
    <x v="0"/>
    <s v="Banco Santander SA"/>
  </r>
  <r>
    <n v="2.022102680001E+26"/>
    <d v="2022-12-06T00:00:00"/>
    <d v="2023-01-30T00:00:00"/>
    <n v="61"/>
    <x v="1"/>
    <n v="1357586.5215349884"/>
    <n v="2"/>
    <x v="0"/>
    <s v="Caixa Economica Federal"/>
  </r>
  <r>
    <n v="2.022102680001E+26"/>
    <d v="2022-12-06T00:00:00"/>
    <d v="2023-01-30T00:00:00"/>
    <n v="61"/>
    <x v="1"/>
    <n v="21189421.838291548"/>
    <n v="2"/>
    <x v="0"/>
    <s v="Itau Unibanco SA"/>
  </r>
  <r>
    <n v="2.0220707000009999E+26"/>
    <d v="2022-07-07T00:00:00"/>
    <d v="2023-01-31T00:00:00"/>
    <n v="62"/>
    <x v="1"/>
    <n v="1315398.3204605647"/>
    <n v="2"/>
    <x v="0"/>
    <s v="Itau Unibanco SA"/>
  </r>
  <r>
    <n v="2.0220707000009999E+26"/>
    <d v="2022-07-07T00:00:00"/>
    <d v="2023-01-31T00:00:00"/>
    <n v="62"/>
    <x v="1"/>
    <n v="44648.905736153953"/>
    <n v="2"/>
    <x v="0"/>
    <s v="Banco Bradesco SA"/>
  </r>
  <r>
    <n v="2.0220707000009999E+26"/>
    <d v="2022-07-07T00:00:00"/>
    <d v="2023-01-31T00:00:00"/>
    <n v="62"/>
    <x v="1"/>
    <n v="68543.332730376453"/>
    <n v="2"/>
    <x v="0"/>
    <s v="Banco do Brasil SA"/>
  </r>
  <r>
    <n v="2.0220707000009999E+26"/>
    <d v="2022-07-07T00:00:00"/>
    <d v="2023-01-31T00:00:00"/>
    <n v="62"/>
    <x v="1"/>
    <n v="483006.80383934104"/>
    <n v="2"/>
    <x v="0"/>
    <s v="Banco Santander SA"/>
  </r>
  <r>
    <n v="2.0220707000009999E+26"/>
    <d v="2022-07-07T00:00:00"/>
    <d v="2023-01-31T00:00:00"/>
    <n v="62"/>
    <x v="1"/>
    <n v="43643.50788827386"/>
    <n v="2"/>
    <x v="0"/>
    <s v="Caixa Economica Federal"/>
  </r>
  <r>
    <n v="2.0220821100009998E+26"/>
    <d v="2022-08-11T00:00:00"/>
    <d v="2023-01-31T00:00:00"/>
    <n v="62"/>
    <x v="1"/>
    <n v="56575.628612248911"/>
    <n v="2"/>
    <x v="0"/>
    <s v="Caixa Economica Federal"/>
  </r>
  <r>
    <n v="2.022102680001E+26"/>
    <d v="2022-10-26T00:00:00"/>
    <d v="2023-01-31T00:00:00"/>
    <n v="62"/>
    <x v="1"/>
    <n v="140031.29804920519"/>
    <n v="1"/>
    <x v="1"/>
    <s v="Banco Santander SA"/>
  </r>
  <r>
    <n v="2.022102680001E+26"/>
    <d v="2022-10-31T00:00:00"/>
    <d v="2023-01-31T00:00:00"/>
    <n v="62"/>
    <x v="1"/>
    <n v="6159130.6863689665"/>
    <n v="1"/>
    <x v="1"/>
    <s v="Banco Bradesco SA"/>
  </r>
  <r>
    <n v="2.022102680001E+26"/>
    <d v="2022-10-31T00:00:00"/>
    <d v="2023-01-31T00:00:00"/>
    <n v="62"/>
    <x v="1"/>
    <n v="7350081.2800800204"/>
    <n v="1"/>
    <x v="1"/>
    <s v="Banco do Brasil SA"/>
  </r>
  <r>
    <n v="2.022102680001E+26"/>
    <d v="2022-10-31T00:00:00"/>
    <d v="2023-01-31T00:00:00"/>
    <n v="62"/>
    <x v="1"/>
    <n v="1282835.3451165005"/>
    <n v="1"/>
    <x v="1"/>
    <s v="Banco Santander SA"/>
  </r>
  <r>
    <n v="2.022102680001E+26"/>
    <d v="2022-12-07T00:00:00"/>
    <d v="2023-01-31T00:00:00"/>
    <n v="62"/>
    <x v="1"/>
    <n v="91641.847960321174"/>
    <n v="1"/>
    <x v="1"/>
    <s v="Caixa Economica Federal"/>
  </r>
  <r>
    <n v="2.0220821100009998E+26"/>
    <d v="2022-08-11T00:00:00"/>
    <d v="2023-02-01T00:00:00"/>
    <n v="63"/>
    <x v="1"/>
    <n v="169807.28963726456"/>
    <n v="2"/>
    <x v="0"/>
    <s v="Caixa Economica Federal"/>
  </r>
  <r>
    <n v="2.022102680001E+26"/>
    <d v="2022-10-26T00:00:00"/>
    <d v="2023-02-01T00:00:00"/>
    <n v="63"/>
    <x v="1"/>
    <n v="5260090.5126195829"/>
    <n v="1"/>
    <x v="1"/>
    <s v="Banco Bradesco SA"/>
  </r>
  <r>
    <n v="2.022102680001E+26"/>
    <d v="2022-10-26T00:00:00"/>
    <d v="2023-02-01T00:00:00"/>
    <n v="63"/>
    <x v="1"/>
    <n v="6426544.9902915908"/>
    <n v="1"/>
    <x v="1"/>
    <s v="Banco do Brasil SA"/>
  </r>
  <r>
    <n v="2.022102680001E+26"/>
    <d v="2022-10-26T00:00:00"/>
    <d v="2023-02-01T00:00:00"/>
    <n v="63"/>
    <x v="1"/>
    <n v="2623979.4046856943"/>
    <n v="1"/>
    <x v="1"/>
    <s v="Banco Santander SA"/>
  </r>
  <r>
    <n v="2.0220707000009999E+26"/>
    <d v="2022-07-07T00:00:00"/>
    <d v="2023-02-02T00:00:00"/>
    <n v="64"/>
    <x v="1"/>
    <n v="472457.80069288408"/>
    <n v="2"/>
    <x v="0"/>
    <s v="Itau Unibanco SA"/>
  </r>
  <r>
    <n v="2.0220707000009999E+26"/>
    <d v="2022-07-07T00:00:00"/>
    <d v="2023-02-02T00:00:00"/>
    <n v="64"/>
    <x v="1"/>
    <n v="22712.687588646841"/>
    <n v="2"/>
    <x v="0"/>
    <s v="Banco Bradesco SA"/>
  </r>
  <r>
    <n v="2.0220707000009999E+26"/>
    <d v="2022-07-07T00:00:00"/>
    <d v="2023-02-02T00:00:00"/>
    <n v="64"/>
    <x v="1"/>
    <n v="27666.177452144573"/>
    <n v="2"/>
    <x v="0"/>
    <s v="Banco do Brasil SA"/>
  </r>
  <r>
    <n v="2.0220707000009999E+26"/>
    <d v="2022-07-07T00:00:00"/>
    <d v="2023-02-02T00:00:00"/>
    <n v="64"/>
    <x v="1"/>
    <n v="202024.44805738045"/>
    <n v="2"/>
    <x v="0"/>
    <s v="Banco Santander SA"/>
  </r>
  <r>
    <n v="2.0220707000009999E+26"/>
    <d v="2022-07-07T00:00:00"/>
    <d v="2023-02-02T00:00:00"/>
    <n v="64"/>
    <x v="1"/>
    <n v="14286.89350698017"/>
    <n v="2"/>
    <x v="0"/>
    <s v="Caixa Economica Federal"/>
  </r>
  <r>
    <n v="2.0220821100009998E+26"/>
    <d v="2022-08-11T00:00:00"/>
    <d v="2023-02-02T00:00:00"/>
    <n v="64"/>
    <x v="1"/>
    <n v="17768.225432342559"/>
    <n v="2"/>
    <x v="0"/>
    <s v="Caixa Economica Federal"/>
  </r>
  <r>
    <n v="2.022102680001E+26"/>
    <d v="2022-12-08T00:00:00"/>
    <d v="2023-02-02T00:00:00"/>
    <n v="64"/>
    <x v="1"/>
    <n v="6694307.3126778482"/>
    <n v="1"/>
    <x v="1"/>
    <s v="Banco Bradesco SA"/>
  </r>
  <r>
    <n v="2.022102680001E+26"/>
    <d v="2022-12-08T00:00:00"/>
    <d v="2023-02-02T00:00:00"/>
    <n v="64"/>
    <x v="1"/>
    <n v="4069266.6107499651"/>
    <n v="1"/>
    <x v="1"/>
    <s v="Banco do Brasil SA"/>
  </r>
  <r>
    <n v="2.022102680001E+26"/>
    <d v="2022-12-08T00:00:00"/>
    <d v="2023-02-02T00:00:00"/>
    <n v="64"/>
    <x v="1"/>
    <n v="119040.21823271221"/>
    <n v="1"/>
    <x v="1"/>
    <s v="Banco Santander SA"/>
  </r>
  <r>
    <n v="2.022102680001E+26"/>
    <d v="2022-12-08T00:00:00"/>
    <d v="2023-02-02T00:00:00"/>
    <n v="64"/>
    <x v="1"/>
    <n v="47715.01343415695"/>
    <n v="1"/>
    <x v="1"/>
    <s v="Caixa Economica Federal"/>
  </r>
  <r>
    <n v="2.022102680001E+26"/>
    <d v="2022-12-09T00:00:00"/>
    <d v="2023-02-02T00:00:00"/>
    <n v="64"/>
    <x v="1"/>
    <n v="4963267.7481220914"/>
    <n v="1"/>
    <x v="1"/>
    <s v="Banco do Brasil SA"/>
  </r>
  <r>
    <n v="2.0220821100009998E+26"/>
    <d v="2022-08-11T00:00:00"/>
    <d v="2023-02-03T00:00:00"/>
    <n v="65"/>
    <x v="1"/>
    <n v="78561.420050291999"/>
    <n v="2"/>
    <x v="0"/>
    <s v="Caixa Economica Federal"/>
  </r>
  <r>
    <n v="2.022091580001E+26"/>
    <d v="2022-09-19T00:00:00"/>
    <d v="2023-02-03T00:00:00"/>
    <n v="65"/>
    <x v="1"/>
    <n v="23093.101804262511"/>
    <n v="1"/>
    <x v="1"/>
    <s v="Caixa Economica Federal"/>
  </r>
  <r>
    <n v="2.0221013800010001E+26"/>
    <d v="2022-10-13T00:00:00"/>
    <d v="2023-02-03T00:00:00"/>
    <n v="65"/>
    <x v="1"/>
    <n v="16917.527630915389"/>
    <n v="2"/>
    <x v="0"/>
    <s v="Banco do Brasil S.A."/>
  </r>
  <r>
    <n v="2.022102680001E+26"/>
    <d v="2022-10-25T00:00:00"/>
    <d v="2023-02-03T00:00:00"/>
    <n v="65"/>
    <x v="1"/>
    <n v="220610.57093991066"/>
    <n v="1"/>
    <x v="1"/>
    <s v="Banco Bradesco SA"/>
  </r>
  <r>
    <n v="2.022102680001E+26"/>
    <d v="2022-10-25T00:00:00"/>
    <d v="2023-02-03T00:00:00"/>
    <n v="65"/>
    <x v="1"/>
    <n v="3330988.8748011515"/>
    <n v="1"/>
    <x v="1"/>
    <s v="Banco do Brasil SA"/>
  </r>
  <r>
    <n v="2.0220623000010001E+26"/>
    <d v="2022-06-23T00:00:00"/>
    <d v="2023-02-06T00:00:00"/>
    <n v="68"/>
    <x v="1"/>
    <n v="174993.98013153079"/>
    <n v="2"/>
    <x v="0"/>
    <s v="Banco do Brasil SA                      "/>
  </r>
  <r>
    <n v="2.0220623000010001E+26"/>
    <d v="2022-06-23T00:00:00"/>
    <d v="2023-02-06T00:00:00"/>
    <n v="68"/>
    <x v="1"/>
    <n v="114082.58943005504"/>
    <n v="2"/>
    <x v="0"/>
    <s v="Caixa Economica Federal                 "/>
  </r>
  <r>
    <n v="2.022062700001E+26"/>
    <d v="2022-06-27T00:00:00"/>
    <d v="2023-02-06T00:00:00"/>
    <n v="68"/>
    <x v="1"/>
    <n v="865538.90234345396"/>
    <n v="1"/>
    <x v="1"/>
    <s v="Banco Bradesco SA                       "/>
  </r>
  <r>
    <n v="2.022062700001E+26"/>
    <d v="2022-06-27T00:00:00"/>
    <d v="2023-02-06T00:00:00"/>
    <n v="68"/>
    <x v="1"/>
    <n v="815652.03154995223"/>
    <n v="1"/>
    <x v="1"/>
    <s v="Banco do Brasil SA                      "/>
  </r>
  <r>
    <n v="2.022062700001E+26"/>
    <d v="2022-06-27T00:00:00"/>
    <d v="2023-02-06T00:00:00"/>
    <n v="68"/>
    <x v="1"/>
    <n v="366399.13963172404"/>
    <n v="1"/>
    <x v="1"/>
    <s v="Banco Santander SA                      "/>
  </r>
  <r>
    <n v="2.022062700001E+26"/>
    <d v="2022-06-27T00:00:00"/>
    <d v="2023-02-06T00:00:00"/>
    <n v="68"/>
    <x v="1"/>
    <n v="86131.524775073136"/>
    <n v="1"/>
    <x v="1"/>
    <s v="Caixa Economica Federal                 "/>
  </r>
  <r>
    <n v="2.0220821100009998E+26"/>
    <d v="2022-08-11T00:00:00"/>
    <d v="2023-02-06T00:00:00"/>
    <n v="68"/>
    <x v="1"/>
    <n v="220116.22140582441"/>
    <n v="2"/>
    <x v="0"/>
    <s v="Caixa Economica Federal"/>
  </r>
  <r>
    <n v="2.022091580001E+26"/>
    <d v="2022-09-19T00:00:00"/>
    <d v="2023-02-06T00:00:00"/>
    <n v="68"/>
    <x v="1"/>
    <n v="2969630.010780083"/>
    <n v="1"/>
    <x v="1"/>
    <s v="Banco do Brasil SA"/>
  </r>
  <r>
    <n v="2.022091580001E+26"/>
    <d v="2022-09-19T00:00:00"/>
    <d v="2023-02-06T00:00:00"/>
    <n v="68"/>
    <x v="1"/>
    <n v="192891.52066087458"/>
    <n v="1"/>
    <x v="1"/>
    <s v="Banco Santander SA"/>
  </r>
  <r>
    <n v="2.022091580001E+26"/>
    <d v="2022-09-19T00:00:00"/>
    <d v="2023-02-06T00:00:00"/>
    <n v="68"/>
    <x v="1"/>
    <n v="3431570.468015857"/>
    <n v="1"/>
    <x v="1"/>
    <s v="Banco Bradesco SA"/>
  </r>
  <r>
    <n v="2.0221013800010001E+26"/>
    <d v="2022-10-13T00:00:00"/>
    <d v="2023-02-06T00:00:00"/>
    <n v="68"/>
    <x v="1"/>
    <n v="526829.91931520181"/>
    <n v="2"/>
    <x v="0"/>
    <s v="Banco do Brasil S.A."/>
  </r>
  <r>
    <n v="2.022102680001E+26"/>
    <d v="2022-10-25T00:00:00"/>
    <d v="2023-02-06T00:00:00"/>
    <n v="68"/>
    <x v="1"/>
    <n v="8145291.6038643336"/>
    <n v="1"/>
    <x v="1"/>
    <s v="Banco do Brasil SA"/>
  </r>
  <r>
    <n v="2.022102680001E+26"/>
    <d v="2022-10-25T00:00:00"/>
    <d v="2023-02-06T00:00:00"/>
    <n v="68"/>
    <x v="1"/>
    <n v="524340.39620511746"/>
    <n v="1"/>
    <x v="1"/>
    <s v="Banco Santander SA"/>
  </r>
  <r>
    <n v="2.022102680001E+26"/>
    <d v="2022-12-08T00:00:00"/>
    <d v="2023-02-06T00:00:00"/>
    <n v="68"/>
    <x v="1"/>
    <n v="3966196.7650509509"/>
    <n v="1"/>
    <x v="1"/>
    <s v="Banco Bradesco SA"/>
  </r>
  <r>
    <n v="2.022102680001E+26"/>
    <d v="2022-12-08T00:00:00"/>
    <d v="2023-02-06T00:00:00"/>
    <n v="68"/>
    <x v="1"/>
    <n v="5925668.2164380746"/>
    <n v="1"/>
    <x v="1"/>
    <s v="Banco do Brasil SA"/>
  </r>
  <r>
    <n v="2.022102680001E+26"/>
    <d v="2022-12-08T00:00:00"/>
    <d v="2023-02-06T00:00:00"/>
    <n v="68"/>
    <x v="1"/>
    <n v="4462714.4905078923"/>
    <n v="1"/>
    <x v="1"/>
    <s v="Banco Santander SA"/>
  </r>
  <r>
    <n v="2.022102680001E+26"/>
    <d v="2022-12-08T00:00:00"/>
    <d v="2023-02-06T00:00:00"/>
    <n v="68"/>
    <x v="1"/>
    <n v="1909989.9967110725"/>
    <n v="1"/>
    <x v="1"/>
    <s v="Caixa Economica Federal"/>
  </r>
  <r>
    <n v="2.022102680001E+26"/>
    <d v="2022-12-13T00:00:00"/>
    <d v="2023-02-06T00:00:00"/>
    <n v="68"/>
    <x v="1"/>
    <n v="287931.2513222734"/>
    <n v="2"/>
    <x v="0"/>
    <s v="Banco Bradesco S.A."/>
  </r>
  <r>
    <n v="2.0220623000010001E+26"/>
    <d v="2022-06-23T00:00:00"/>
    <d v="2023-02-07T00:00:00"/>
    <n v="69"/>
    <x v="1"/>
    <n v="119694.91113369794"/>
    <n v="2"/>
    <x v="0"/>
    <s v="Banco do Brasil SA                      "/>
  </r>
  <r>
    <n v="2.0220623000010001E+26"/>
    <d v="2022-06-23T00:00:00"/>
    <d v="2023-02-07T00:00:00"/>
    <n v="69"/>
    <x v="1"/>
    <n v="62319.700793499796"/>
    <n v="2"/>
    <x v="0"/>
    <s v="Caixa Economica Federal                 "/>
  </r>
  <r>
    <n v="2.022062700001E+26"/>
    <d v="2022-06-27T00:00:00"/>
    <d v="2023-02-07T00:00:00"/>
    <n v="69"/>
    <x v="1"/>
    <n v="841392.23114929476"/>
    <n v="1"/>
    <x v="1"/>
    <s v="Banco Bradesco SA                       "/>
  </r>
  <r>
    <n v="2.022062700001E+26"/>
    <d v="2022-06-27T00:00:00"/>
    <d v="2023-02-07T00:00:00"/>
    <n v="69"/>
    <x v="1"/>
    <n v="792263.01653910591"/>
    <n v="1"/>
    <x v="1"/>
    <s v="Banco do Brasil SA                      "/>
  </r>
  <r>
    <n v="2.022062700001E+26"/>
    <d v="2022-06-27T00:00:00"/>
    <d v="2023-02-07T00:00:00"/>
    <n v="69"/>
    <x v="1"/>
    <n v="333531.33466085716"/>
    <n v="1"/>
    <x v="1"/>
    <s v="Banco Santander SA                      "/>
  </r>
  <r>
    <n v="2.022062700001E+26"/>
    <d v="2022-06-27T00:00:00"/>
    <d v="2023-02-07T00:00:00"/>
    <n v="69"/>
    <x v="1"/>
    <n v="82853.934961594903"/>
    <n v="1"/>
    <x v="1"/>
    <s v="Caixa Economica Federal                 "/>
  </r>
  <r>
    <n v="2.022091580001E+26"/>
    <d v="2022-09-15T00:00:00"/>
    <d v="2023-02-07T00:00:00"/>
    <n v="69"/>
    <x v="1"/>
    <n v="242254.90254051404"/>
    <n v="2"/>
    <x v="0"/>
    <s v="Banco Santander SA"/>
  </r>
  <r>
    <n v="2.022091580001E+26"/>
    <d v="2022-09-15T00:00:00"/>
    <d v="2023-02-07T00:00:00"/>
    <n v="69"/>
    <x v="1"/>
    <n v="1936664.0627917326"/>
    <n v="2"/>
    <x v="0"/>
    <s v="Itau Unibanco SA"/>
  </r>
  <r>
    <n v="2.022091580001E+26"/>
    <d v="2022-09-19T00:00:00"/>
    <d v="2023-02-07T00:00:00"/>
    <n v="69"/>
    <x v="1"/>
    <n v="3533032.6414277791"/>
    <n v="1"/>
    <x v="1"/>
    <s v="Banco Bradesco SA"/>
  </r>
  <r>
    <n v="2.022102680001E+26"/>
    <d v="2022-10-25T00:00:00"/>
    <d v="2023-02-07T00:00:00"/>
    <n v="69"/>
    <x v="1"/>
    <n v="1759922.8511054888"/>
    <n v="1"/>
    <x v="1"/>
    <s v="Banco do Brasil SA"/>
  </r>
  <r>
    <n v="2.022102680001E+26"/>
    <d v="2022-12-09T00:00:00"/>
    <d v="2023-02-07T00:00:00"/>
    <n v="69"/>
    <x v="1"/>
    <n v="851377.85134125268"/>
    <n v="1"/>
    <x v="1"/>
    <s v="Caixa Economica Federal"/>
  </r>
  <r>
    <n v="2.022102680001E+26"/>
    <d v="2022-12-13T00:00:00"/>
    <d v="2023-02-07T00:00:00"/>
    <n v="69"/>
    <x v="1"/>
    <n v="13572.663564760764"/>
    <n v="2"/>
    <x v="0"/>
    <s v="Banco Bradesco S.A."/>
  </r>
  <r>
    <n v="2.022102680001E+26"/>
    <d v="2022-12-15T00:00:00"/>
    <d v="2023-02-07T00:00:00"/>
    <n v="69"/>
    <x v="1"/>
    <n v="253467.93695263771"/>
    <n v="2"/>
    <x v="0"/>
    <s v="Banco Bradesco SA"/>
  </r>
  <r>
    <n v="2.0220623000010001E+26"/>
    <d v="2022-06-23T00:00:00"/>
    <d v="2023-02-08T00:00:00"/>
    <n v="70"/>
    <x v="1"/>
    <n v="52934.694518691118"/>
    <n v="2"/>
    <x v="0"/>
    <s v="Banco do Brasil SA                      "/>
  </r>
  <r>
    <n v="2.0220623000010001E+26"/>
    <d v="2022-06-23T00:00:00"/>
    <d v="2023-02-08T00:00:00"/>
    <n v="70"/>
    <x v="1"/>
    <n v="31477.842529062065"/>
    <n v="2"/>
    <x v="0"/>
    <s v="Caixa Economica Federal                 "/>
  </r>
  <r>
    <n v="2.022062700001E+26"/>
    <d v="2022-06-27T00:00:00"/>
    <d v="2023-02-08T00:00:00"/>
    <n v="70"/>
    <x v="1"/>
    <n v="424068.53109623498"/>
    <n v="1"/>
    <x v="1"/>
    <s v="Banco Bradesco SA                       "/>
  </r>
  <r>
    <n v="2.022062700001E+26"/>
    <d v="2022-06-27T00:00:00"/>
    <d v="2023-02-08T00:00:00"/>
    <n v="70"/>
    <x v="1"/>
    <n v="379579.7897694073"/>
    <n v="1"/>
    <x v="1"/>
    <s v="Banco do Brasil SA                      "/>
  </r>
  <r>
    <n v="2.022062700001E+26"/>
    <d v="2022-06-27T00:00:00"/>
    <d v="2023-02-08T00:00:00"/>
    <n v="70"/>
    <x v="1"/>
    <n v="187094.78519824814"/>
    <n v="1"/>
    <x v="1"/>
    <s v="Banco Santander SA                      "/>
  </r>
  <r>
    <n v="2.022062700001E+26"/>
    <d v="2022-06-27T00:00:00"/>
    <d v="2023-02-08T00:00:00"/>
    <n v="70"/>
    <x v="1"/>
    <n v="44708.876623539698"/>
    <n v="1"/>
    <x v="1"/>
    <s v="Caixa Economica Federal                 "/>
  </r>
  <r>
    <n v="2.022091580001E+26"/>
    <d v="2022-09-15T00:00:00"/>
    <d v="2023-02-08T00:00:00"/>
    <n v="70"/>
    <x v="1"/>
    <n v="277600.74137392099"/>
    <n v="2"/>
    <x v="0"/>
    <s v="Banco do Brasil SA"/>
  </r>
  <r>
    <n v="2.022091580001E+26"/>
    <d v="2022-09-15T00:00:00"/>
    <d v="2023-02-08T00:00:00"/>
    <n v="70"/>
    <x v="1"/>
    <n v="428934.66699011513"/>
    <n v="2"/>
    <x v="0"/>
    <s v="Banco Santander SA"/>
  </r>
  <r>
    <n v="2.022091580001E+26"/>
    <d v="2022-09-15T00:00:00"/>
    <d v="2023-02-08T00:00:00"/>
    <n v="70"/>
    <x v="1"/>
    <n v="11566.290698511195"/>
    <n v="2"/>
    <x v="0"/>
    <s v="Banco Bradesco SA"/>
  </r>
  <r>
    <n v="2.022091580001E+26"/>
    <d v="2022-09-15T00:00:00"/>
    <d v="2023-02-08T00:00:00"/>
    <n v="70"/>
    <x v="1"/>
    <n v="144540.97785001603"/>
    <n v="2"/>
    <x v="0"/>
    <s v="Caixa Economica Federal"/>
  </r>
  <r>
    <n v="2.022091580001E+26"/>
    <d v="2022-09-15T00:00:00"/>
    <d v="2023-02-08T00:00:00"/>
    <n v="70"/>
    <x v="1"/>
    <n v="3280030.5375953815"/>
    <n v="2"/>
    <x v="0"/>
    <s v="Itau Unibanco SA"/>
  </r>
  <r>
    <n v="2.022091580001E+26"/>
    <d v="2022-09-19T00:00:00"/>
    <d v="2023-02-08T00:00:00"/>
    <n v="70"/>
    <x v="1"/>
    <n v="3593297.3739199392"/>
    <n v="1"/>
    <x v="1"/>
    <s v="Banco Bradesco SA"/>
  </r>
  <r>
    <n v="2.022102680001E+26"/>
    <d v="2022-10-25T00:00:00"/>
    <d v="2023-02-08T00:00:00"/>
    <n v="70"/>
    <x v="1"/>
    <n v="3087132.0490494901"/>
    <n v="1"/>
    <x v="1"/>
    <s v="Banco do Brasil SA"/>
  </r>
  <r>
    <n v="2.0220623000010001E+26"/>
    <d v="2022-06-23T00:00:00"/>
    <d v="2023-02-09T00:00:00"/>
    <n v="71"/>
    <x v="1"/>
    <n v="83391.824370715287"/>
    <n v="2"/>
    <x v="0"/>
    <s v="Banco do Brasil SA                      "/>
  </r>
  <r>
    <n v="2.0220623000010001E+26"/>
    <d v="2022-06-23T00:00:00"/>
    <d v="2023-02-09T00:00:00"/>
    <n v="71"/>
    <x v="1"/>
    <n v="57117.053888195114"/>
    <n v="2"/>
    <x v="0"/>
    <s v="Caixa Economica Federal                 "/>
  </r>
  <r>
    <n v="2.022062700001E+26"/>
    <d v="2022-06-27T00:00:00"/>
    <d v="2023-02-09T00:00:00"/>
    <n v="71"/>
    <x v="1"/>
    <n v="416180.61005817517"/>
    <n v="1"/>
    <x v="1"/>
    <s v="Banco Bradesco SA                       "/>
  </r>
  <r>
    <n v="2.022062700001E+26"/>
    <d v="2022-06-27T00:00:00"/>
    <d v="2023-02-09T00:00:00"/>
    <n v="71"/>
    <x v="1"/>
    <n v="390669.08966025861"/>
    <n v="1"/>
    <x v="1"/>
    <s v="Banco do Brasil SA                      "/>
  </r>
  <r>
    <n v="2.022062700001E+26"/>
    <d v="2022-06-27T00:00:00"/>
    <d v="2023-02-09T00:00:00"/>
    <n v="71"/>
    <x v="1"/>
    <n v="182537.4739812919"/>
    <n v="1"/>
    <x v="1"/>
    <s v="Banco Santander SA                      "/>
  </r>
  <r>
    <n v="2.022062700001E+26"/>
    <d v="2022-06-27T00:00:00"/>
    <d v="2023-02-09T00:00:00"/>
    <n v="71"/>
    <x v="1"/>
    <n v="45509.558276854892"/>
    <n v="1"/>
    <x v="1"/>
    <s v="Caixa Economica Federal                 "/>
  </r>
  <r>
    <n v="2.022091580001E+26"/>
    <d v="2022-09-15T00:00:00"/>
    <d v="2023-02-09T00:00:00"/>
    <n v="71"/>
    <x v="1"/>
    <n v="251352.32171188467"/>
    <n v="2"/>
    <x v="0"/>
    <s v="Banco do Brasil SA"/>
  </r>
  <r>
    <n v="2.022091580001E+26"/>
    <d v="2022-09-15T00:00:00"/>
    <d v="2023-02-09T00:00:00"/>
    <n v="71"/>
    <x v="1"/>
    <n v="135407.61665160573"/>
    <n v="2"/>
    <x v="0"/>
    <s v="Caixa Economica Federal"/>
  </r>
  <r>
    <n v="2.022091580001E+26"/>
    <d v="2022-09-19T00:00:00"/>
    <d v="2023-02-09T00:00:00"/>
    <n v="71"/>
    <x v="1"/>
    <n v="3666595.0431822217"/>
    <n v="1"/>
    <x v="1"/>
    <s v="Banco Bradesco SA"/>
  </r>
  <r>
    <n v="2.022102680001E+26"/>
    <d v="2022-10-25T00:00:00"/>
    <d v="2023-02-09T00:00:00"/>
    <n v="71"/>
    <x v="1"/>
    <n v="2428459.8650842584"/>
    <n v="1"/>
    <x v="1"/>
    <s v="Banco do Brasil SA"/>
  </r>
  <r>
    <n v="2.022102680001E+26"/>
    <d v="2022-12-13T00:00:00"/>
    <d v="2023-02-09T00:00:00"/>
    <n v="71"/>
    <x v="1"/>
    <n v="1804187.6402668341"/>
    <n v="2"/>
    <x v="0"/>
    <s v="Itau Unibanco S.A."/>
  </r>
  <r>
    <n v="2.022102680001E+26"/>
    <d v="2022-12-16T00:00:00"/>
    <d v="2023-02-09T00:00:00"/>
    <n v="71"/>
    <x v="1"/>
    <n v="121639.0653332621"/>
    <n v="2"/>
    <x v="0"/>
    <s v="Banco Bradesco SA"/>
  </r>
  <r>
    <n v="2.0220623000010001E+26"/>
    <d v="2022-06-23T00:00:00"/>
    <d v="2023-02-10T00:00:00"/>
    <n v="72"/>
    <x v="1"/>
    <n v="66817.903473228915"/>
    <n v="2"/>
    <x v="0"/>
    <s v="Banco do Brasil SA                      "/>
  </r>
  <r>
    <n v="2.0220623000010001E+26"/>
    <d v="2022-06-23T00:00:00"/>
    <d v="2023-02-10T00:00:00"/>
    <n v="72"/>
    <x v="1"/>
    <n v="35290.175217395954"/>
    <n v="2"/>
    <x v="0"/>
    <s v="Caixa Economica Federal                 "/>
  </r>
  <r>
    <n v="2.022062700001E+26"/>
    <d v="2022-06-27T00:00:00"/>
    <d v="2023-02-10T00:00:00"/>
    <n v="72"/>
    <x v="1"/>
    <n v="407182.5320864261"/>
    <n v="1"/>
    <x v="1"/>
    <s v="Banco Bradesco SA                       "/>
  </r>
  <r>
    <n v="2.022062700001E+26"/>
    <d v="2022-06-27T00:00:00"/>
    <d v="2023-02-10T00:00:00"/>
    <n v="72"/>
    <x v="1"/>
    <n v="461891.94328604155"/>
    <n v="1"/>
    <x v="1"/>
    <s v="Banco do Brasil SA                      "/>
  </r>
  <r>
    <n v="2.022062700001E+26"/>
    <d v="2022-06-27T00:00:00"/>
    <d v="2023-02-10T00:00:00"/>
    <n v="72"/>
    <x v="1"/>
    <n v="208189.02391897934"/>
    <n v="1"/>
    <x v="1"/>
    <s v="Banco Santander SA                      "/>
  </r>
  <r>
    <n v="2.022062700001E+26"/>
    <d v="2022-06-27T00:00:00"/>
    <d v="2023-02-10T00:00:00"/>
    <n v="72"/>
    <x v="1"/>
    <n v="74384.191072002141"/>
    <n v="1"/>
    <x v="1"/>
    <s v="Caixa Economica Federal                 "/>
  </r>
  <r>
    <n v="2.022091580001E+26"/>
    <d v="2022-09-15T00:00:00"/>
    <d v="2023-02-10T00:00:00"/>
    <n v="72"/>
    <x v="1"/>
    <n v="333148.91141522664"/>
    <n v="2"/>
    <x v="0"/>
    <s v="Banco do Brasil SA"/>
  </r>
  <r>
    <n v="2.022091580001E+26"/>
    <d v="2022-09-15T00:00:00"/>
    <d v="2023-02-10T00:00:00"/>
    <n v="72"/>
    <x v="1"/>
    <n v="207218.18825422486"/>
    <n v="2"/>
    <x v="0"/>
    <s v="Caixa Economica Federal"/>
  </r>
  <r>
    <n v="2.022091580001E+26"/>
    <d v="2022-09-19T00:00:00"/>
    <d v="2023-02-10T00:00:00"/>
    <n v="72"/>
    <x v="1"/>
    <n v="2076176.6637386442"/>
    <n v="1"/>
    <x v="1"/>
    <s v="Banco do Brasil SA"/>
  </r>
  <r>
    <n v="2.022091580001E+26"/>
    <d v="2022-09-19T00:00:00"/>
    <d v="2023-02-10T00:00:00"/>
    <n v="72"/>
    <x v="1"/>
    <n v="835542.23604054248"/>
    <n v="1"/>
    <x v="1"/>
    <s v="Banco Santander SA"/>
  </r>
  <r>
    <n v="2.022091580001E+26"/>
    <d v="2022-09-19T00:00:00"/>
    <d v="2023-02-10T00:00:00"/>
    <n v="72"/>
    <x v="1"/>
    <n v="3794027.5269588227"/>
    <n v="1"/>
    <x v="1"/>
    <s v="Banco Bradesco SA"/>
  </r>
  <r>
    <n v="2.022091580001E+26"/>
    <d v="2022-09-19T00:00:00"/>
    <d v="2023-02-10T00:00:00"/>
    <n v="72"/>
    <x v="1"/>
    <n v="298499.46998116584"/>
    <n v="1"/>
    <x v="1"/>
    <s v="Caixa Economica Federal"/>
  </r>
  <r>
    <n v="2.022102680001E+26"/>
    <d v="2022-12-13T00:00:00"/>
    <d v="2023-02-10T00:00:00"/>
    <n v="72"/>
    <x v="1"/>
    <n v="2083237.8667990789"/>
    <n v="2"/>
    <x v="0"/>
    <s v="Itau Unibanco S.A."/>
  </r>
  <r>
    <n v="2.0220623000010001E+26"/>
    <d v="2022-06-23T00:00:00"/>
    <d v="2023-02-13T00:00:00"/>
    <n v="75"/>
    <x v="1"/>
    <n v="1827195.7357103408"/>
    <n v="2"/>
    <x v="0"/>
    <s v="Itau Unibanco SA                        "/>
  </r>
  <r>
    <n v="2.0220623000010001E+26"/>
    <d v="2022-06-23T00:00:00"/>
    <d v="2023-02-13T00:00:00"/>
    <n v="75"/>
    <x v="1"/>
    <n v="46066.583744189767"/>
    <n v="2"/>
    <x v="0"/>
    <s v="Banco Bradesco SA                       "/>
  </r>
  <r>
    <n v="2.0220623000010001E+26"/>
    <d v="2022-06-23T00:00:00"/>
    <d v="2023-02-13T00:00:00"/>
    <n v="75"/>
    <x v="1"/>
    <n v="239364.1920112675"/>
    <n v="2"/>
    <x v="0"/>
    <s v="Banco do Brasil SA                      "/>
  </r>
  <r>
    <n v="2.0220623000010001E+26"/>
    <d v="2022-06-23T00:00:00"/>
    <d v="2023-02-13T00:00:00"/>
    <n v="75"/>
    <x v="1"/>
    <n v="631225.0746786776"/>
    <n v="2"/>
    <x v="0"/>
    <s v="Banco Santander SA                      "/>
  </r>
  <r>
    <n v="2.0220623000010001E+26"/>
    <d v="2022-06-23T00:00:00"/>
    <d v="2023-02-13T00:00:00"/>
    <n v="75"/>
    <x v="1"/>
    <n v="133714.64888725759"/>
    <n v="2"/>
    <x v="0"/>
    <s v="Caixa Economica Federal                 "/>
  </r>
  <r>
    <n v="2.022062700001E+26"/>
    <d v="2022-06-27T00:00:00"/>
    <d v="2023-02-13T00:00:00"/>
    <n v="75"/>
    <x v="1"/>
    <n v="1513155.1766300113"/>
    <n v="1"/>
    <x v="1"/>
    <s v="Banco Bradesco SA                       "/>
  </r>
  <r>
    <n v="2.022062700001E+26"/>
    <d v="2022-06-27T00:00:00"/>
    <d v="2023-02-13T00:00:00"/>
    <n v="75"/>
    <x v="1"/>
    <n v="1699682.4671341316"/>
    <n v="1"/>
    <x v="1"/>
    <s v="Banco do Brasil SA                      "/>
  </r>
  <r>
    <n v="2.022062700001E+26"/>
    <d v="2022-06-27T00:00:00"/>
    <d v="2023-02-13T00:00:00"/>
    <n v="75"/>
    <x v="1"/>
    <n v="711963.03032385244"/>
    <n v="1"/>
    <x v="1"/>
    <s v="Banco Santander SA                      "/>
  </r>
  <r>
    <n v="2.022062700001E+26"/>
    <d v="2022-06-27T00:00:00"/>
    <d v="2023-02-13T00:00:00"/>
    <n v="75"/>
    <x v="1"/>
    <n v="196309.12722572265"/>
    <n v="1"/>
    <x v="1"/>
    <s v="Caixa Economica Federal                 "/>
  </r>
  <r>
    <n v="2.022091580001E+26"/>
    <d v="2022-09-19T00:00:00"/>
    <d v="2023-02-13T00:00:00"/>
    <n v="75"/>
    <x v="1"/>
    <n v="1853075.2355147456"/>
    <n v="1"/>
    <x v="1"/>
    <s v="Banco do Brasil SA"/>
  </r>
  <r>
    <n v="2.022091580001E+26"/>
    <d v="2022-09-19T00:00:00"/>
    <d v="2023-02-13T00:00:00"/>
    <n v="75"/>
    <x v="1"/>
    <n v="816677.90497605677"/>
    <n v="1"/>
    <x v="1"/>
    <s v="Banco Santander SA"/>
  </r>
  <r>
    <n v="2.022091580001E+26"/>
    <d v="2022-09-19T00:00:00"/>
    <d v="2023-02-13T00:00:00"/>
    <n v="75"/>
    <x v="1"/>
    <n v="7666865.4624778721"/>
    <n v="1"/>
    <x v="1"/>
    <s v="Banco Bradesco SA"/>
  </r>
  <r>
    <n v="2.022091580001E+26"/>
    <d v="2022-09-19T00:00:00"/>
    <d v="2023-02-13T00:00:00"/>
    <n v="75"/>
    <x v="1"/>
    <n v="267817.98011407233"/>
    <n v="1"/>
    <x v="1"/>
    <s v="Caixa Economica Federal"/>
  </r>
  <r>
    <n v="2.0221013800010001E+26"/>
    <d v="2022-10-13T00:00:00"/>
    <d v="2023-02-13T00:00:00"/>
    <n v="75"/>
    <x v="1"/>
    <n v="176587.89980651261"/>
    <n v="2"/>
    <x v="0"/>
    <s v="Banco Bradesco S.A."/>
  </r>
  <r>
    <n v="2.0221013800010001E+26"/>
    <d v="2022-10-13T00:00:00"/>
    <d v="2023-02-13T00:00:00"/>
    <n v="75"/>
    <x v="1"/>
    <n v="122328.34135219299"/>
    <n v="2"/>
    <x v="0"/>
    <s v="Banco do Brasil S.A."/>
  </r>
  <r>
    <n v="2.0221013800010001E+26"/>
    <d v="2022-10-13T00:00:00"/>
    <d v="2023-02-13T00:00:00"/>
    <n v="75"/>
    <x v="1"/>
    <n v="704048.46418868541"/>
    <n v="2"/>
    <x v="0"/>
    <s v="Banco Santander S.A."/>
  </r>
  <r>
    <n v="2.022102480001E+26"/>
    <d v="2022-10-24T00:00:00"/>
    <d v="2023-02-13T00:00:00"/>
    <n v="75"/>
    <x v="1"/>
    <n v="2173131.0405227956"/>
    <n v="2"/>
    <x v="0"/>
    <s v="Banco Santander SA"/>
  </r>
  <r>
    <n v="2.022102480001E+26"/>
    <d v="2022-10-24T00:00:00"/>
    <d v="2023-02-13T00:00:00"/>
    <n v="75"/>
    <x v="1"/>
    <n v="53360.386059042059"/>
    <n v="2"/>
    <x v="0"/>
    <s v="Caixa Economica Federal"/>
  </r>
  <r>
    <n v="2.022102480001E+26"/>
    <d v="2022-10-24T00:00:00"/>
    <d v="2023-02-13T00:00:00"/>
    <n v="75"/>
    <x v="1"/>
    <n v="20721650.213674586"/>
    <n v="2"/>
    <x v="0"/>
    <s v="Itau Unibanco SA"/>
  </r>
  <r>
    <n v="2.022102680001E+26"/>
    <d v="2022-12-19T00:00:00"/>
    <d v="2023-02-13T00:00:00"/>
    <n v="75"/>
    <x v="1"/>
    <n v="8377222.725891727"/>
    <n v="1"/>
    <x v="1"/>
    <s v="Banco do Brasil SA"/>
  </r>
  <r>
    <n v="2.022102680001E+26"/>
    <d v="2022-12-19T00:00:00"/>
    <d v="2023-02-13T00:00:00"/>
    <n v="75"/>
    <x v="1"/>
    <n v="1383100.2912020716"/>
    <n v="1"/>
    <x v="1"/>
    <s v="Banco Santander SA"/>
  </r>
  <r>
    <n v="2.022062700001E+26"/>
    <d v="2022-06-27T00:00:00"/>
    <d v="2023-02-14T00:00:00"/>
    <n v="76"/>
    <x v="1"/>
    <n v="822617.72742264392"/>
    <n v="1"/>
    <x v="1"/>
    <s v="Banco Bradesco SA                       "/>
  </r>
  <r>
    <n v="2.022062700001E+26"/>
    <d v="2022-06-27T00:00:00"/>
    <d v="2023-02-14T00:00:00"/>
    <n v="76"/>
    <x v="1"/>
    <n v="777090.57368731231"/>
    <n v="1"/>
    <x v="1"/>
    <s v="Banco do Brasil SA                      "/>
  </r>
  <r>
    <n v="2.022062700001E+26"/>
    <d v="2022-06-27T00:00:00"/>
    <d v="2023-02-14T00:00:00"/>
    <n v="76"/>
    <x v="1"/>
    <n v="322597.24768744153"/>
    <n v="1"/>
    <x v="1"/>
    <s v="Banco Santander SA                      "/>
  </r>
  <r>
    <n v="2.022062700001E+26"/>
    <d v="2022-06-27T00:00:00"/>
    <d v="2023-02-14T00:00:00"/>
    <n v="76"/>
    <x v="1"/>
    <n v="89743.096766524162"/>
    <n v="1"/>
    <x v="1"/>
    <s v="Caixa Economica Federal                 "/>
  </r>
  <r>
    <n v="2.0220630000010001E+26"/>
    <d v="2022-06-30T00:00:00"/>
    <d v="2023-02-14T00:00:00"/>
    <n v="76"/>
    <x v="1"/>
    <n v="102771.48315254728"/>
    <n v="2"/>
    <x v="0"/>
    <s v="Banco do Brasil SA                      "/>
  </r>
  <r>
    <n v="2.0220630000010001E+26"/>
    <d v="2022-06-30T00:00:00"/>
    <d v="2023-02-14T00:00:00"/>
    <n v="76"/>
    <x v="1"/>
    <n v="53699.923760498583"/>
    <n v="2"/>
    <x v="0"/>
    <s v="Caixa Economica Federal                 "/>
  </r>
  <r>
    <n v="2.022091580001E+26"/>
    <d v="2022-09-19T00:00:00"/>
    <d v="2023-02-14T00:00:00"/>
    <n v="76"/>
    <x v="1"/>
    <n v="1231341.6121906391"/>
    <n v="1"/>
    <x v="1"/>
    <s v="Banco Bradesco SA"/>
  </r>
  <r>
    <n v="2.022102480001E+26"/>
    <d v="2022-10-24T00:00:00"/>
    <d v="2023-02-14T00:00:00"/>
    <n v="76"/>
    <x v="1"/>
    <n v="251484.25046652352"/>
    <n v="2"/>
    <x v="0"/>
    <s v="Caixa Economica Federal"/>
  </r>
  <r>
    <n v="2.022062700001E+26"/>
    <d v="2022-06-27T00:00:00"/>
    <d v="2023-02-15T00:00:00"/>
    <n v="77"/>
    <x v="1"/>
    <n v="659300.534075976"/>
    <n v="1"/>
    <x v="1"/>
    <s v="Banco Bradesco SA                       "/>
  </r>
  <r>
    <n v="2.022062700001E+26"/>
    <d v="2022-06-27T00:00:00"/>
    <d v="2023-02-15T00:00:00"/>
    <n v="77"/>
    <x v="1"/>
    <n v="719052.57800114306"/>
    <n v="1"/>
    <x v="1"/>
    <s v="Banco do Brasil SA                      "/>
  </r>
  <r>
    <n v="2.022062700001E+26"/>
    <d v="2022-06-27T00:00:00"/>
    <d v="2023-02-15T00:00:00"/>
    <n v="77"/>
    <x v="1"/>
    <n v="253319.55918019806"/>
    <n v="1"/>
    <x v="1"/>
    <s v="Banco Santander SA                      "/>
  </r>
  <r>
    <n v="2.022062700001E+26"/>
    <d v="2022-06-27T00:00:00"/>
    <d v="2023-02-15T00:00:00"/>
    <n v="77"/>
    <x v="1"/>
    <n v="78847.218091772753"/>
    <n v="1"/>
    <x v="1"/>
    <s v="Caixa Economica Federal                 "/>
  </r>
  <r>
    <n v="2.0220630000010001E+26"/>
    <d v="2022-06-30T00:00:00"/>
    <d v="2023-02-15T00:00:00"/>
    <n v="77"/>
    <x v="1"/>
    <n v="95952.048778602344"/>
    <n v="2"/>
    <x v="0"/>
    <s v="Banco do Brasil SA                      "/>
  </r>
  <r>
    <n v="2.0220630000010001E+26"/>
    <d v="2022-06-30T00:00:00"/>
    <d v="2023-02-15T00:00:00"/>
    <n v="77"/>
    <x v="1"/>
    <n v="46663.319147587958"/>
    <n v="2"/>
    <x v="0"/>
    <s v="Caixa Economica Federal                 "/>
  </r>
  <r>
    <n v="2.022091580001E+26"/>
    <d v="2022-09-19T00:00:00"/>
    <d v="2023-02-15T00:00:00"/>
    <n v="77"/>
    <x v="1"/>
    <n v="1181801.6405923869"/>
    <n v="1"/>
    <x v="1"/>
    <s v="Banco Bradesco SA"/>
  </r>
  <r>
    <n v="2.022102480001E+26"/>
    <d v="2022-10-24T00:00:00"/>
    <d v="2023-02-15T00:00:00"/>
    <n v="77"/>
    <x v="1"/>
    <n v="257132.86188444306"/>
    <n v="2"/>
    <x v="0"/>
    <s v="Caixa Economica Federal"/>
  </r>
  <r>
    <n v="2.022102680001E+26"/>
    <d v="2022-12-21T00:00:00"/>
    <d v="2023-02-15T00:00:00"/>
    <n v="77"/>
    <x v="1"/>
    <n v="4021066.7778644809"/>
    <n v="1"/>
    <x v="1"/>
    <s v="Banco do Brasil SA"/>
  </r>
  <r>
    <n v="2.022102680001E+26"/>
    <d v="2022-12-21T00:00:00"/>
    <d v="2023-02-15T00:00:00"/>
    <n v="77"/>
    <x v="1"/>
    <n v="1950419.6074777583"/>
    <n v="1"/>
    <x v="1"/>
    <s v="Banco Santander SA"/>
  </r>
  <r>
    <n v="2.022102680001E+26"/>
    <d v="2022-12-21T00:00:00"/>
    <d v="2023-02-15T00:00:00"/>
    <n v="77"/>
    <x v="1"/>
    <n v="57417.980379987202"/>
    <n v="1"/>
    <x v="1"/>
    <s v="Caixa Economica Federal"/>
  </r>
  <r>
    <n v="2.022062700001E+26"/>
    <d v="2022-06-27T00:00:00"/>
    <d v="2023-02-16T00:00:00"/>
    <n v="78"/>
    <x v="1"/>
    <n v="689585.97216676967"/>
    <n v="1"/>
    <x v="1"/>
    <s v="Banco Bradesco SA                       "/>
  </r>
  <r>
    <n v="2.022062700001E+26"/>
    <d v="2022-06-27T00:00:00"/>
    <d v="2023-02-16T00:00:00"/>
    <n v="78"/>
    <x v="1"/>
    <n v="727968.95159362291"/>
    <n v="1"/>
    <x v="1"/>
    <s v="Banco do Brasil SA                      "/>
  </r>
  <r>
    <n v="2.022062700001E+26"/>
    <d v="2022-06-27T00:00:00"/>
    <d v="2023-02-16T00:00:00"/>
    <n v="78"/>
    <x v="1"/>
    <n v="250088.36272519268"/>
    <n v="1"/>
    <x v="1"/>
    <s v="Banco Santander SA                      "/>
  </r>
  <r>
    <n v="2.022062700001E+26"/>
    <d v="2022-06-27T00:00:00"/>
    <d v="2023-02-16T00:00:00"/>
    <n v="78"/>
    <x v="1"/>
    <n v="75925.110928478287"/>
    <n v="1"/>
    <x v="1"/>
    <s v="Caixa Economica Federal                 "/>
  </r>
  <r>
    <n v="2.0220630000010001E+26"/>
    <d v="2022-06-30T00:00:00"/>
    <d v="2023-02-16T00:00:00"/>
    <n v="78"/>
    <x v="1"/>
    <n v="81798.815531430038"/>
    <n v="2"/>
    <x v="0"/>
    <s v="Banco do Brasil SA                      "/>
  </r>
  <r>
    <n v="2.0220630000010001E+26"/>
    <d v="2022-06-30T00:00:00"/>
    <d v="2023-02-16T00:00:00"/>
    <n v="78"/>
    <x v="1"/>
    <n v="38160.224495143084"/>
    <n v="2"/>
    <x v="0"/>
    <s v="Caixa Economica Federal                 "/>
  </r>
  <r>
    <n v="2.022091580001E+26"/>
    <d v="2022-09-19T00:00:00"/>
    <d v="2023-02-16T00:00:00"/>
    <n v="78"/>
    <x v="1"/>
    <n v="1683843.8945620882"/>
    <n v="1"/>
    <x v="1"/>
    <s v="Banco Bradesco SA"/>
  </r>
  <r>
    <n v="2.022062700001E+26"/>
    <d v="2022-06-27T00:00:00"/>
    <d v="2023-02-17T00:00:00"/>
    <n v="79"/>
    <x v="1"/>
    <n v="368918.38183075463"/>
    <n v="1"/>
    <x v="1"/>
    <s v="Banco Bradesco SA                       "/>
  </r>
  <r>
    <n v="2.022062700001E+26"/>
    <d v="2022-06-27T00:00:00"/>
    <d v="2023-02-17T00:00:00"/>
    <n v="79"/>
    <x v="1"/>
    <n v="475657.49046273087"/>
    <n v="1"/>
    <x v="1"/>
    <s v="Banco do Brasil SA                      "/>
  </r>
  <r>
    <n v="2.022062700001E+26"/>
    <d v="2022-06-27T00:00:00"/>
    <d v="2023-02-17T00:00:00"/>
    <n v="79"/>
    <x v="1"/>
    <n v="216166.2405097947"/>
    <n v="1"/>
    <x v="1"/>
    <s v="Banco Santander SA                      "/>
  </r>
  <r>
    <n v="2.022062700001E+26"/>
    <d v="2022-06-27T00:00:00"/>
    <d v="2023-02-17T00:00:00"/>
    <n v="79"/>
    <x v="1"/>
    <n v="70136.666915566049"/>
    <n v="1"/>
    <x v="1"/>
    <s v="Caixa Economica Federal                 "/>
  </r>
  <r>
    <n v="2.0220630000010001E+26"/>
    <d v="2022-06-30T00:00:00"/>
    <d v="2023-02-17T00:00:00"/>
    <n v="79"/>
    <x v="1"/>
    <n v="64153.493626170719"/>
    <n v="2"/>
    <x v="0"/>
    <s v="Banco do Brasil SA                      "/>
  </r>
  <r>
    <n v="2.0220630000010001E+26"/>
    <d v="2022-06-30T00:00:00"/>
    <d v="2023-02-17T00:00:00"/>
    <n v="79"/>
    <x v="1"/>
    <n v="40522.960830404008"/>
    <n v="2"/>
    <x v="0"/>
    <s v="Caixa Economica Federal                 "/>
  </r>
  <r>
    <n v="2.0220830800010001E+26"/>
    <d v="2022-08-30T00:00:00"/>
    <d v="2023-02-17T00:00:00"/>
    <n v="79"/>
    <x v="1"/>
    <n v="269471.50454497943"/>
    <n v="2"/>
    <x v="0"/>
    <s v="Banco Santander SA"/>
  </r>
  <r>
    <n v="2.0220830800010001E+26"/>
    <d v="2022-08-30T00:00:00"/>
    <d v="2023-02-17T00:00:00"/>
    <n v="79"/>
    <x v="1"/>
    <n v="10729.064347097736"/>
    <n v="2"/>
    <x v="0"/>
    <s v="Banco Bradesco SA"/>
  </r>
  <r>
    <n v="2.0220830800010001E+26"/>
    <d v="2022-08-30T00:00:00"/>
    <d v="2023-02-17T00:00:00"/>
    <n v="79"/>
    <x v="1"/>
    <n v="1736167.3291218451"/>
    <n v="2"/>
    <x v="0"/>
    <s v="Itau Unibanco SA"/>
  </r>
  <r>
    <n v="2.0220914800009998E+26"/>
    <d v="2022-09-14T00:00:00"/>
    <d v="2023-02-17T00:00:00"/>
    <n v="79"/>
    <x v="1"/>
    <n v="1719502.527496421"/>
    <n v="1"/>
    <x v="1"/>
    <s v="Banco do Brasil SA"/>
  </r>
  <r>
    <n v="2.0220914800009998E+26"/>
    <d v="2022-09-14T00:00:00"/>
    <d v="2023-02-17T00:00:00"/>
    <n v="79"/>
    <x v="1"/>
    <n v="268826.95504040614"/>
    <n v="1"/>
    <x v="1"/>
    <s v="Banco Santander SA"/>
  </r>
  <r>
    <n v="2.0220914800009998E+26"/>
    <d v="2022-09-14T00:00:00"/>
    <d v="2023-02-17T00:00:00"/>
    <n v="79"/>
    <x v="1"/>
    <n v="1537449.631178509"/>
    <n v="1"/>
    <x v="1"/>
    <s v="Banco Bradesco SA"/>
  </r>
  <r>
    <n v="2.0220914800009998E+26"/>
    <d v="2022-09-14T00:00:00"/>
    <d v="2023-02-17T00:00:00"/>
    <n v="79"/>
    <x v="1"/>
    <n v="32484.246057464963"/>
    <n v="1"/>
    <x v="1"/>
    <s v="Caixa Economica Federal"/>
  </r>
  <r>
    <n v="2.022062700001E+26"/>
    <d v="2022-06-27T00:00:00"/>
    <d v="2023-02-22T00:00:00"/>
    <n v="84"/>
    <x v="1"/>
    <n v="3219198.6117416909"/>
    <n v="1"/>
    <x v="1"/>
    <s v="Banco Bradesco SA                       "/>
  </r>
  <r>
    <n v="2.022062700001E+26"/>
    <d v="2022-06-27T00:00:00"/>
    <d v="2023-02-22T00:00:00"/>
    <n v="84"/>
    <x v="1"/>
    <n v="5727015.1425186098"/>
    <n v="1"/>
    <x v="1"/>
    <s v="Banco do Brasil SA                      "/>
  </r>
  <r>
    <n v="2.022062700001E+26"/>
    <d v="2022-06-27T00:00:00"/>
    <d v="2023-02-22T00:00:00"/>
    <n v="84"/>
    <x v="1"/>
    <n v="1436960.8112633787"/>
    <n v="1"/>
    <x v="1"/>
    <s v="Banco Santander SA                      "/>
  </r>
  <r>
    <n v="2.022062700001E+26"/>
    <d v="2022-06-27T00:00:00"/>
    <d v="2023-02-22T00:00:00"/>
    <n v="84"/>
    <x v="1"/>
    <n v="619067.15819878934"/>
    <n v="1"/>
    <x v="1"/>
    <s v="Caixa Economica Federal                 "/>
  </r>
  <r>
    <n v="2.022062900001E+26"/>
    <d v="2022-06-29T00:00:00"/>
    <d v="2023-02-22T00:00:00"/>
    <n v="84"/>
    <x v="1"/>
    <n v="1291833.9274151234"/>
    <n v="1"/>
    <x v="1"/>
    <s v="Banco Bradesco SA                       "/>
  </r>
  <r>
    <n v="2.022062900001E+26"/>
    <d v="2022-06-29T00:00:00"/>
    <d v="2023-02-22T00:00:00"/>
    <n v="84"/>
    <x v="1"/>
    <n v="1491069.4261466339"/>
    <n v="1"/>
    <x v="1"/>
    <s v="Banco do Brasil SA                      "/>
  </r>
  <r>
    <n v="2.022062900001E+26"/>
    <d v="2022-06-29T00:00:00"/>
    <d v="2023-02-22T00:00:00"/>
    <n v="84"/>
    <x v="1"/>
    <n v="617473.29897447594"/>
    <n v="1"/>
    <x v="1"/>
    <s v="Banco Santander SA                      "/>
  </r>
  <r>
    <n v="2.022062900001E+26"/>
    <d v="2022-06-29T00:00:00"/>
    <d v="2023-02-22T00:00:00"/>
    <n v="84"/>
    <x v="1"/>
    <n v="175753.43108625649"/>
    <n v="1"/>
    <x v="1"/>
    <s v="Caixa Economica Federal                 "/>
  </r>
  <r>
    <n v="2.0220630000010001E+26"/>
    <d v="2022-06-30T00:00:00"/>
    <d v="2023-02-22T00:00:00"/>
    <n v="84"/>
    <x v="1"/>
    <n v="212178.53366152226"/>
    <n v="2"/>
    <x v="0"/>
    <s v="Caixa Economica Federal                 "/>
  </r>
  <r>
    <n v="2.0220707000009999E+26"/>
    <d v="2022-07-07T00:00:00"/>
    <d v="2023-02-22T00:00:00"/>
    <n v="84"/>
    <x v="1"/>
    <n v="1967655.3271956118"/>
    <n v="2"/>
    <x v="0"/>
    <s v="Itau Unibanco SA"/>
  </r>
  <r>
    <n v="2.0220707000009999E+26"/>
    <d v="2022-07-07T00:00:00"/>
    <d v="2023-02-22T00:00:00"/>
    <n v="84"/>
    <x v="1"/>
    <n v="76691.63161802839"/>
    <n v="2"/>
    <x v="0"/>
    <s v="Banco Bradesco SA"/>
  </r>
  <r>
    <n v="2.0220707000009999E+26"/>
    <d v="2022-07-07T00:00:00"/>
    <d v="2023-02-22T00:00:00"/>
    <n v="84"/>
    <x v="1"/>
    <n v="122681.27871323851"/>
    <n v="2"/>
    <x v="0"/>
    <s v="Banco do Brasil SA"/>
  </r>
  <r>
    <n v="2.0220707000009999E+26"/>
    <d v="2022-07-07T00:00:00"/>
    <d v="2023-02-22T00:00:00"/>
    <n v="84"/>
    <x v="1"/>
    <n v="693037.15264637489"/>
    <n v="2"/>
    <x v="0"/>
    <s v="Banco Santander SA"/>
  </r>
  <r>
    <n v="2.0220707000009999E+26"/>
    <d v="2022-07-07T00:00:00"/>
    <d v="2023-02-22T00:00:00"/>
    <n v="84"/>
    <x v="1"/>
    <n v="55176.245394875201"/>
    <n v="2"/>
    <x v="0"/>
    <s v="Caixa Economica Federal"/>
  </r>
  <r>
    <n v="2.0220830800010001E+26"/>
    <d v="2022-08-30T00:00:00"/>
    <d v="2023-02-22T00:00:00"/>
    <n v="84"/>
    <x v="1"/>
    <n v="511460.98947385384"/>
    <n v="2"/>
    <x v="0"/>
    <s v="Banco do Brasil SA"/>
  </r>
  <r>
    <n v="2.0220830800010001E+26"/>
    <d v="2022-08-30T00:00:00"/>
    <d v="2023-02-22T00:00:00"/>
    <n v="84"/>
    <x v="1"/>
    <n v="2649717.6894837334"/>
    <n v="2"/>
    <x v="0"/>
    <s v="Banco Santander SA"/>
  </r>
  <r>
    <n v="2.0220830800010001E+26"/>
    <d v="2022-08-30T00:00:00"/>
    <d v="2023-02-22T00:00:00"/>
    <n v="84"/>
    <x v="1"/>
    <n v="264981.91151907045"/>
    <n v="2"/>
    <x v="0"/>
    <s v="Banco Bradesco SA"/>
  </r>
  <r>
    <n v="2.0220830800010001E+26"/>
    <d v="2022-08-30T00:00:00"/>
    <d v="2023-02-22T00:00:00"/>
    <n v="84"/>
    <x v="1"/>
    <n v="290703.46533968486"/>
    <n v="2"/>
    <x v="0"/>
    <s v="Caixa Economica Federal"/>
  </r>
  <r>
    <n v="2.0220830800010001E+26"/>
    <d v="2022-08-30T00:00:00"/>
    <d v="2023-02-22T00:00:00"/>
    <n v="84"/>
    <x v="1"/>
    <n v="7567055.9025032371"/>
    <n v="2"/>
    <x v="0"/>
    <s v="Itau Unibanco SA"/>
  </r>
  <r>
    <n v="2.022091380001E+26"/>
    <d v="2022-09-13T00:00:00"/>
    <d v="2023-02-22T00:00:00"/>
    <n v="84"/>
    <x v="1"/>
    <n v="4430367.7672715578"/>
    <n v="1"/>
    <x v="1"/>
    <s v="Banco do Brasil SA"/>
  </r>
  <r>
    <n v="2.022091380001E+26"/>
    <d v="2022-09-13T00:00:00"/>
    <d v="2023-02-22T00:00:00"/>
    <n v="84"/>
    <x v="1"/>
    <n v="2280807.9887614064"/>
    <n v="1"/>
    <x v="1"/>
    <s v="Banco Santander SA"/>
  </r>
  <r>
    <n v="2.022091380001E+26"/>
    <d v="2022-09-13T00:00:00"/>
    <d v="2023-02-22T00:00:00"/>
    <n v="84"/>
    <x v="1"/>
    <n v="3140792.4055843605"/>
    <n v="1"/>
    <x v="1"/>
    <s v="Banco Bradesco SA"/>
  </r>
  <r>
    <n v="2.022091380001E+26"/>
    <d v="2022-09-13T00:00:00"/>
    <d v="2023-02-22T00:00:00"/>
    <n v="84"/>
    <x v="1"/>
    <n v="144849.60802578408"/>
    <n v="1"/>
    <x v="1"/>
    <s v="Caixa Economica Federal"/>
  </r>
  <r>
    <n v="2.0220914800009998E+26"/>
    <d v="2022-09-14T00:00:00"/>
    <d v="2023-02-22T00:00:00"/>
    <n v="84"/>
    <x v="1"/>
    <n v="1689512.2233751221"/>
    <n v="1"/>
    <x v="1"/>
    <s v="Banco Santander SA"/>
  </r>
  <r>
    <n v="2.0220914800009998E+26"/>
    <d v="2022-09-14T00:00:00"/>
    <d v="2023-02-22T00:00:00"/>
    <n v="84"/>
    <x v="1"/>
    <n v="1130681.0894798625"/>
    <n v="1"/>
    <x v="1"/>
    <s v="Caixa Economica Federal"/>
  </r>
  <r>
    <n v="2.022102680001E+26"/>
    <d v="2022-10-26T00:00:00"/>
    <d v="2023-02-22T00:00:00"/>
    <n v="84"/>
    <x v="1"/>
    <n v="63529.314514272373"/>
    <n v="1"/>
    <x v="1"/>
    <s v="Caixa Economica Federal"/>
  </r>
  <r>
    <n v="2.022102680001E+26"/>
    <d v="2022-10-27T00:00:00"/>
    <d v="2023-02-22T00:00:00"/>
    <n v="84"/>
    <x v="1"/>
    <n v="67050.256896394116"/>
    <n v="2"/>
    <x v="0"/>
    <s v="Banco Bradesco SA"/>
  </r>
  <r>
    <n v="2.022102680001E+26"/>
    <d v="2022-10-27T00:00:00"/>
    <d v="2023-02-22T00:00:00"/>
    <n v="84"/>
    <x v="1"/>
    <n v="1198574.8800235279"/>
    <n v="2"/>
    <x v="0"/>
    <s v="Banco Santander SA"/>
  </r>
  <r>
    <n v="2.022102680001E+26"/>
    <d v="2022-10-28T00:00:00"/>
    <d v="2023-02-22T00:00:00"/>
    <n v="84"/>
    <x v="1"/>
    <n v="6923917.418985338"/>
    <n v="1"/>
    <x v="1"/>
    <s v="Banco Bradesco SA"/>
  </r>
  <r>
    <n v="2.022102680001E+26"/>
    <d v="2022-10-28T00:00:00"/>
    <d v="2023-02-22T00:00:00"/>
    <n v="84"/>
    <x v="1"/>
    <n v="6434182.9188923314"/>
    <n v="1"/>
    <x v="1"/>
    <s v="Banco do Brasil SA"/>
  </r>
  <r>
    <n v="2.022102680001E+26"/>
    <d v="2022-10-28T00:00:00"/>
    <d v="2023-02-22T00:00:00"/>
    <n v="84"/>
    <x v="1"/>
    <n v="665361.63982382184"/>
    <n v="1"/>
    <x v="1"/>
    <s v="Banco Santander SA"/>
  </r>
  <r>
    <n v="2.022102680001E+26"/>
    <d v="2022-10-31T00:00:00"/>
    <d v="2023-02-22T00:00:00"/>
    <n v="84"/>
    <x v="1"/>
    <n v="2917547.5782261109"/>
    <n v="1"/>
    <x v="1"/>
    <s v="Banco Bradesco SA"/>
  </r>
  <r>
    <n v="2.022102680001E+26"/>
    <d v="2022-10-31T00:00:00"/>
    <d v="2023-02-22T00:00:00"/>
    <n v="84"/>
    <x v="1"/>
    <n v="3016597.2834554971"/>
    <n v="1"/>
    <x v="1"/>
    <s v="Banco do Brasil SA"/>
  </r>
  <r>
    <n v="2.022102680001E+26"/>
    <d v="2022-10-31T00:00:00"/>
    <d v="2023-02-22T00:00:00"/>
    <n v="84"/>
    <x v="1"/>
    <n v="1485869.702115977"/>
    <n v="1"/>
    <x v="1"/>
    <s v="Banco Santander SA"/>
  </r>
  <r>
    <n v="2.022102680001E+26"/>
    <d v="2022-10-31T00:00:00"/>
    <d v="2023-02-22T00:00:00"/>
    <n v="84"/>
    <x v="1"/>
    <n v="821808.37514944992"/>
    <n v="1"/>
    <x v="1"/>
    <s v="Caixa Economica Federal"/>
  </r>
  <r>
    <n v="2.022102680001E+26"/>
    <d v="2022-12-15T00:00:00"/>
    <d v="2023-02-22T00:00:00"/>
    <n v="84"/>
    <x v="1"/>
    <n v="15753116.024516312"/>
    <n v="2"/>
    <x v="0"/>
    <s v="Itau Unibanco SA"/>
  </r>
  <r>
    <n v="2.022102680001E+26"/>
    <d v="2022-12-27T00:00:00"/>
    <d v="2023-02-22T00:00:00"/>
    <n v="84"/>
    <x v="1"/>
    <n v="36780.988097670946"/>
    <n v="1"/>
    <x v="1"/>
    <s v="Caixa Economica Federal"/>
  </r>
  <r>
    <n v="2.0220707000009999E+26"/>
    <d v="2022-07-07T00:00:00"/>
    <d v="2023-02-23T00:00:00"/>
    <n v="85"/>
    <x v="1"/>
    <n v="421362.81567127403"/>
    <n v="2"/>
    <x v="0"/>
    <s v="Itau Unibanco SA"/>
  </r>
  <r>
    <n v="2.0220707000009999E+26"/>
    <d v="2022-07-07T00:00:00"/>
    <d v="2023-02-23T00:00:00"/>
    <n v="85"/>
    <x v="1"/>
    <n v="12775.207802232371"/>
    <n v="2"/>
    <x v="0"/>
    <s v="Banco Bradesco SA"/>
  </r>
  <r>
    <n v="2.0220707000009999E+26"/>
    <d v="2022-07-07T00:00:00"/>
    <d v="2023-02-23T00:00:00"/>
    <n v="85"/>
    <x v="1"/>
    <n v="25635.435011306399"/>
    <n v="2"/>
    <x v="0"/>
    <s v="Banco do Brasil SA"/>
  </r>
  <r>
    <n v="2.0220707000009999E+26"/>
    <d v="2022-07-07T00:00:00"/>
    <d v="2023-02-23T00:00:00"/>
    <n v="85"/>
    <x v="1"/>
    <n v="143034.51910782995"/>
    <n v="2"/>
    <x v="0"/>
    <s v="Banco Santander SA"/>
  </r>
  <r>
    <n v="2.0220707000009999E+26"/>
    <d v="2022-07-07T00:00:00"/>
    <d v="2023-02-23T00:00:00"/>
    <n v="85"/>
    <x v="1"/>
    <n v="11541.639976154316"/>
    <n v="2"/>
    <x v="0"/>
    <s v="Caixa Economica Federal"/>
  </r>
  <r>
    <n v="2.0220830800010001E+26"/>
    <d v="2022-08-30T00:00:00"/>
    <d v="2023-02-23T00:00:00"/>
    <n v="85"/>
    <x v="1"/>
    <n v="197972.96865278098"/>
    <n v="2"/>
    <x v="0"/>
    <s v="Banco Santander SA"/>
  </r>
  <r>
    <n v="2.0220830800010001E+26"/>
    <d v="2022-08-30T00:00:00"/>
    <d v="2023-02-23T00:00:00"/>
    <n v="85"/>
    <x v="1"/>
    <n v="705953.00861380389"/>
    <n v="2"/>
    <x v="0"/>
    <s v="Itau Unibanco SA"/>
  </r>
  <r>
    <n v="2.022102680001E+26"/>
    <d v="2022-10-31T00:00:00"/>
    <d v="2023-02-23T00:00:00"/>
    <n v="85"/>
    <x v="1"/>
    <n v="2051029.3395819888"/>
    <n v="1"/>
    <x v="1"/>
    <s v="Banco Bradesco SA"/>
  </r>
  <r>
    <n v="2.022102680001E+26"/>
    <d v="2022-10-31T00:00:00"/>
    <d v="2023-02-23T00:00:00"/>
    <n v="85"/>
    <x v="1"/>
    <n v="2399392.4326385255"/>
    <n v="1"/>
    <x v="1"/>
    <s v="Banco do Brasil SA"/>
  </r>
  <r>
    <n v="2.022102680001E+26"/>
    <d v="2022-10-31T00:00:00"/>
    <d v="2023-02-23T00:00:00"/>
    <n v="85"/>
    <x v="1"/>
    <n v="955974.50990446692"/>
    <n v="1"/>
    <x v="1"/>
    <s v="Banco Santander SA"/>
  </r>
  <r>
    <n v="2.022102680001E+26"/>
    <d v="2022-10-31T00:00:00"/>
    <d v="2023-02-23T00:00:00"/>
    <n v="85"/>
    <x v="1"/>
    <n v="307342.82185824978"/>
    <n v="1"/>
    <x v="1"/>
    <s v="Caixa Economica Federal"/>
  </r>
  <r>
    <n v="2.0220706000010001E+26"/>
    <d v="2022-07-06T00:00:00"/>
    <d v="2023-02-24T00:00:00"/>
    <n v="86"/>
    <x v="1"/>
    <n v="81905.514858540642"/>
    <n v="2"/>
    <x v="0"/>
    <s v="Banco do Brasil SA"/>
  </r>
  <r>
    <n v="2.0220706000010001E+26"/>
    <d v="2022-07-06T00:00:00"/>
    <d v="2023-02-24T00:00:00"/>
    <n v="86"/>
    <x v="1"/>
    <n v="43865.459691279357"/>
    <n v="2"/>
    <x v="0"/>
    <s v="Caixa Economica Federal"/>
  </r>
  <r>
    <n v="2.0220830800010001E+26"/>
    <d v="2022-08-30T00:00:00"/>
    <d v="2023-02-24T00:00:00"/>
    <n v="86"/>
    <x v="1"/>
    <n v="100964.20468530565"/>
    <n v="2"/>
    <x v="0"/>
    <s v="Banco do Brasil SA"/>
  </r>
  <r>
    <n v="2.0220830800010001E+26"/>
    <d v="2022-08-30T00:00:00"/>
    <d v="2023-02-24T00:00:00"/>
    <n v="86"/>
    <x v="1"/>
    <n v="621062.76076837722"/>
    <n v="2"/>
    <x v="0"/>
    <s v="Banco Santander SA"/>
  </r>
  <r>
    <n v="2.0220830800010001E+26"/>
    <d v="2022-08-30T00:00:00"/>
    <d v="2023-02-24T00:00:00"/>
    <n v="86"/>
    <x v="1"/>
    <n v="28676.530346506323"/>
    <n v="2"/>
    <x v="0"/>
    <s v="Banco Bradesco SA"/>
  </r>
  <r>
    <n v="2.0220830800010001E+26"/>
    <d v="2022-08-30T00:00:00"/>
    <d v="2023-02-24T00:00:00"/>
    <n v="86"/>
    <x v="1"/>
    <n v="13159.607324365043"/>
    <n v="2"/>
    <x v="0"/>
    <s v="Caixa Economica Federal"/>
  </r>
  <r>
    <n v="2.0220830800010001E+26"/>
    <d v="2022-08-30T00:00:00"/>
    <d v="2023-02-24T00:00:00"/>
    <n v="86"/>
    <x v="1"/>
    <n v="2158094.7419686588"/>
    <n v="2"/>
    <x v="0"/>
    <s v="Itau Unibanco SA"/>
  </r>
  <r>
    <n v="2.022102680001E+26"/>
    <d v="2022-10-31T00:00:00"/>
    <d v="2023-02-24T00:00:00"/>
    <n v="86"/>
    <x v="1"/>
    <n v="1152812.5983154424"/>
    <n v="1"/>
    <x v="1"/>
    <s v="Banco Bradesco SA"/>
  </r>
  <r>
    <n v="2.022102680001E+26"/>
    <d v="2022-10-31T00:00:00"/>
    <d v="2023-02-24T00:00:00"/>
    <n v="86"/>
    <x v="1"/>
    <n v="1037216.5191780338"/>
    <n v="1"/>
    <x v="1"/>
    <s v="Banco do Brasil SA"/>
  </r>
  <r>
    <n v="2.022102680001E+26"/>
    <d v="2022-10-31T00:00:00"/>
    <d v="2023-02-24T00:00:00"/>
    <n v="86"/>
    <x v="1"/>
    <n v="491676.31894643762"/>
    <n v="1"/>
    <x v="1"/>
    <s v="Banco Santander SA"/>
  </r>
  <r>
    <n v="2.022102680001E+26"/>
    <d v="2022-10-31T00:00:00"/>
    <d v="2023-02-24T00:00:00"/>
    <n v="86"/>
    <x v="1"/>
    <n v="156668.4473419635"/>
    <n v="1"/>
    <x v="1"/>
    <s v="Caixa Economica Federal"/>
  </r>
  <r>
    <n v="2.0220706000010001E+26"/>
    <d v="2022-07-06T00:00:00"/>
    <d v="2023-02-27T00:00:00"/>
    <n v="89"/>
    <x v="1"/>
    <n v="241786.62759728593"/>
    <n v="2"/>
    <x v="0"/>
    <s v="Banco do Brasil SA"/>
  </r>
  <r>
    <n v="2.0220706000010001E+26"/>
    <d v="2022-07-06T00:00:00"/>
    <d v="2023-02-27T00:00:00"/>
    <n v="89"/>
    <x v="1"/>
    <n v="123444.72764901962"/>
    <n v="2"/>
    <x v="0"/>
    <s v="Caixa Economica Federal"/>
  </r>
  <r>
    <n v="2.0220707000009999E+26"/>
    <d v="2022-07-07T00:00:00"/>
    <d v="2023-02-27T00:00:00"/>
    <n v="89"/>
    <x v="1"/>
    <n v="2693185.0666747112"/>
    <n v="2"/>
    <x v="0"/>
    <s v="Itau Unibanco SA"/>
  </r>
  <r>
    <n v="2.0220707000009999E+26"/>
    <d v="2022-07-07T00:00:00"/>
    <d v="2023-02-27T00:00:00"/>
    <n v="89"/>
    <x v="1"/>
    <n v="64016.817352153477"/>
    <n v="2"/>
    <x v="0"/>
    <s v="Banco Bradesco SA"/>
  </r>
  <r>
    <n v="2.0220707000009999E+26"/>
    <d v="2022-07-07T00:00:00"/>
    <d v="2023-02-27T00:00:00"/>
    <n v="89"/>
    <x v="1"/>
    <n v="120220.56107881942"/>
    <n v="2"/>
    <x v="0"/>
    <s v="Banco do Brasil SA"/>
  </r>
  <r>
    <n v="2.0220707000009999E+26"/>
    <d v="2022-07-07T00:00:00"/>
    <d v="2023-02-27T00:00:00"/>
    <n v="89"/>
    <x v="1"/>
    <n v="968198.37122654857"/>
    <n v="2"/>
    <x v="0"/>
    <s v="Banco Santander SA"/>
  </r>
  <r>
    <n v="2.0220707000009999E+26"/>
    <d v="2022-07-07T00:00:00"/>
    <d v="2023-02-27T00:00:00"/>
    <n v="89"/>
    <x v="1"/>
    <n v="64335.099160733931"/>
    <n v="2"/>
    <x v="0"/>
    <s v="Caixa Economica Federal"/>
  </r>
  <r>
    <n v="2.022102680001E+26"/>
    <d v="2022-12-15T00:00:00"/>
    <d v="2023-02-27T00:00:00"/>
    <n v="89"/>
    <x v="1"/>
    <n v="9179181.8779104892"/>
    <n v="2"/>
    <x v="0"/>
    <s v="Itau Unibanco SA"/>
  </r>
  <r>
    <n v="2.0220707000009999E+26"/>
    <d v="2022-07-07T00:00:00"/>
    <d v="2023-02-28T00:00:00"/>
    <n v="90"/>
    <x v="1"/>
    <n v="689239.11250886472"/>
    <n v="2"/>
    <x v="0"/>
    <s v="Itau Unibanco SA"/>
  </r>
  <r>
    <n v="2.0220707000009999E+26"/>
    <d v="2022-07-07T00:00:00"/>
    <d v="2023-02-28T00:00:00"/>
    <n v="90"/>
    <x v="1"/>
    <n v="15912.847340579632"/>
    <n v="2"/>
    <x v="0"/>
    <s v="Banco Bradesco SA"/>
  </r>
  <r>
    <n v="2.0220707000009999E+26"/>
    <d v="2022-07-07T00:00:00"/>
    <d v="2023-02-28T00:00:00"/>
    <n v="90"/>
    <x v="1"/>
    <n v="47003.994281576874"/>
    <n v="2"/>
    <x v="0"/>
    <s v="Banco do Brasil SA"/>
  </r>
  <r>
    <n v="2.0220707000009999E+26"/>
    <d v="2022-07-07T00:00:00"/>
    <d v="2023-02-28T00:00:00"/>
    <n v="90"/>
    <x v="1"/>
    <n v="278028.14888745639"/>
    <n v="2"/>
    <x v="0"/>
    <s v="Banco Santander SA"/>
  </r>
  <r>
    <n v="2.0220707000009999E+26"/>
    <d v="2022-07-07T00:00:00"/>
    <d v="2023-02-28T00:00:00"/>
    <n v="90"/>
    <x v="1"/>
    <n v="21297.636590343023"/>
    <n v="2"/>
    <x v="0"/>
    <s v="Caixa Economica Federal"/>
  </r>
  <r>
    <n v="2.0220707000009999E+26"/>
    <d v="2022-07-07T00:00:00"/>
    <d v="2023-03-01T00:00:00"/>
    <n v="91"/>
    <x v="2"/>
    <n v="578413.5079345447"/>
    <n v="2"/>
    <x v="0"/>
    <s v="Itau Unibanco SA"/>
  </r>
  <r>
    <n v="2.0220707000009999E+26"/>
    <d v="2022-07-07T00:00:00"/>
    <d v="2023-03-01T00:00:00"/>
    <n v="91"/>
    <x v="2"/>
    <n v="15668.160135221744"/>
    <n v="2"/>
    <x v="0"/>
    <s v="Banco Bradesco SA"/>
  </r>
  <r>
    <n v="2.0220707000009999E+26"/>
    <d v="2022-07-07T00:00:00"/>
    <d v="2023-03-01T00:00:00"/>
    <n v="91"/>
    <x v="2"/>
    <n v="24151.646259327794"/>
    <n v="2"/>
    <x v="0"/>
    <s v="Banco do Brasil SA"/>
  </r>
  <r>
    <n v="2.0220707000009999E+26"/>
    <d v="2022-07-07T00:00:00"/>
    <d v="2023-03-01T00:00:00"/>
    <n v="91"/>
    <x v="2"/>
    <n v="194460.94423675025"/>
    <n v="2"/>
    <x v="0"/>
    <s v="Banco Santander SA"/>
  </r>
  <r>
    <n v="2.0220707000009999E+26"/>
    <d v="2022-07-07T00:00:00"/>
    <d v="2023-03-01T00:00:00"/>
    <n v="91"/>
    <x v="2"/>
    <n v="15555.704263731108"/>
    <n v="2"/>
    <x v="0"/>
    <s v="Caixa Economica Federal"/>
  </r>
  <r>
    <n v="2.0220707000009999E+26"/>
    <d v="2022-07-07T00:00:00"/>
    <d v="2023-03-02T00:00:00"/>
    <n v="92"/>
    <x v="2"/>
    <n v="450449.47127039795"/>
    <n v="2"/>
    <x v="0"/>
    <s v="Itau Unibanco SA"/>
  </r>
  <r>
    <n v="2.0220707000009999E+26"/>
    <d v="2022-07-07T00:00:00"/>
    <d v="2023-03-02T00:00:00"/>
    <n v="92"/>
    <x v="2"/>
    <n v="23072.24851906989"/>
    <n v="2"/>
    <x v="0"/>
    <s v="Banco Bradesco SA"/>
  </r>
  <r>
    <n v="2.0220707000009999E+26"/>
    <d v="2022-07-07T00:00:00"/>
    <d v="2023-03-02T00:00:00"/>
    <n v="92"/>
    <x v="2"/>
    <n v="28307.932938172595"/>
    <n v="2"/>
    <x v="0"/>
    <s v="Banco do Brasil SA"/>
  </r>
  <r>
    <n v="2.0220707000009999E+26"/>
    <d v="2022-07-07T00:00:00"/>
    <d v="2023-03-02T00:00:00"/>
    <n v="92"/>
    <x v="2"/>
    <n v="184978.43386676797"/>
    <n v="2"/>
    <x v="0"/>
    <s v="Banco Santander SA"/>
  </r>
  <r>
    <n v="2.0220707000009999E+26"/>
    <d v="2022-07-07T00:00:00"/>
    <d v="2023-03-02T00:00:00"/>
    <n v="92"/>
    <x v="2"/>
    <n v="14515.338101804338"/>
    <n v="2"/>
    <x v="0"/>
    <s v="Caixa Economica Federal"/>
  </r>
  <r>
    <n v="2.0220905800009999E+26"/>
    <d v="2022-09-05T00:00:00"/>
    <d v="2023-03-02T00:00:00"/>
    <n v="92"/>
    <x v="2"/>
    <n v="727414.52596073877"/>
    <n v="1"/>
    <x v="1"/>
    <s v="Banco do Brasil SA"/>
  </r>
  <r>
    <n v="2.0220905800009999E+26"/>
    <d v="2022-09-05T00:00:00"/>
    <d v="2023-03-02T00:00:00"/>
    <n v="92"/>
    <x v="2"/>
    <n v="82940.286383782295"/>
    <n v="1"/>
    <x v="1"/>
    <s v="Banco Santander SA"/>
  </r>
  <r>
    <n v="2.0220905800009999E+26"/>
    <d v="2022-09-05T00:00:00"/>
    <d v="2023-03-02T00:00:00"/>
    <n v="92"/>
    <x v="2"/>
    <n v="743505.25298229896"/>
    <n v="1"/>
    <x v="1"/>
    <s v="Banco Bradesco SA"/>
  </r>
  <r>
    <n v="2.0220912800009999E+26"/>
    <d v="2022-09-12T00:00:00"/>
    <d v="2023-03-02T00:00:00"/>
    <n v="92"/>
    <x v="2"/>
    <n v="12450.328271521294"/>
    <n v="2"/>
    <x v="0"/>
    <s v="Banco Bradesco SA"/>
  </r>
  <r>
    <n v="2.0220912800009999E+26"/>
    <d v="2022-09-12T00:00:00"/>
    <d v="2023-03-02T00:00:00"/>
    <n v="92"/>
    <x v="2"/>
    <n v="1494413.9755371737"/>
    <n v="2"/>
    <x v="0"/>
    <s v="Itau Unibanco SA"/>
  </r>
  <r>
    <n v="2.0220905800009999E+26"/>
    <d v="2022-09-05T00:00:00"/>
    <d v="2023-03-03T00:00:00"/>
    <n v="93"/>
    <x v="2"/>
    <n v="1106948.0915584273"/>
    <n v="1"/>
    <x v="1"/>
    <s v="Banco do Brasil SA"/>
  </r>
  <r>
    <n v="2.0220905800009999E+26"/>
    <d v="2022-09-05T00:00:00"/>
    <d v="2023-03-03T00:00:00"/>
    <n v="93"/>
    <x v="2"/>
    <n v="366014.40739877278"/>
    <n v="1"/>
    <x v="1"/>
    <s v="Banco Santander SA"/>
  </r>
  <r>
    <n v="2.0220905800009999E+26"/>
    <d v="2022-09-05T00:00:00"/>
    <d v="2023-03-03T00:00:00"/>
    <n v="93"/>
    <x v="2"/>
    <n v="877540.23527036433"/>
    <n v="1"/>
    <x v="1"/>
    <s v="Banco Bradesco SA"/>
  </r>
  <r>
    <n v="2.0220905800009999E+26"/>
    <d v="2022-09-05T00:00:00"/>
    <d v="2023-03-03T00:00:00"/>
    <n v="93"/>
    <x v="2"/>
    <n v="140671.40913176414"/>
    <n v="1"/>
    <x v="1"/>
    <s v="Caixa Economica Federal"/>
  </r>
  <r>
    <n v="2.0220912800009999E+26"/>
    <d v="2022-09-12T00:00:00"/>
    <d v="2023-03-03T00:00:00"/>
    <n v="93"/>
    <x v="2"/>
    <n v="66568.674022587074"/>
    <n v="2"/>
    <x v="0"/>
    <s v="Banco do Brasil SA"/>
  </r>
  <r>
    <n v="2.0220912800009999E+26"/>
    <d v="2022-09-12T00:00:00"/>
    <d v="2023-03-03T00:00:00"/>
    <n v="93"/>
    <x v="2"/>
    <n v="625529.59446761396"/>
    <n v="2"/>
    <x v="0"/>
    <s v="Banco Santander SA"/>
  </r>
  <r>
    <n v="2.0220912800009999E+26"/>
    <d v="2022-09-12T00:00:00"/>
    <d v="2023-03-03T00:00:00"/>
    <n v="93"/>
    <x v="2"/>
    <n v="22277.782042323917"/>
    <n v="2"/>
    <x v="0"/>
    <s v="Banco Bradesco SA"/>
  </r>
  <r>
    <n v="2.0220912800009999E+26"/>
    <d v="2022-09-12T00:00:00"/>
    <d v="2023-03-03T00:00:00"/>
    <n v="93"/>
    <x v="2"/>
    <n v="38407.112297666266"/>
    <n v="2"/>
    <x v="0"/>
    <s v="Caixa Economica Federal"/>
  </r>
  <r>
    <n v="2.0220912800009999E+26"/>
    <d v="2022-09-12T00:00:00"/>
    <d v="2023-03-03T00:00:00"/>
    <n v="93"/>
    <x v="2"/>
    <n v="1831822.6038943294"/>
    <n v="2"/>
    <x v="0"/>
    <s v="Itau Unibanco SA"/>
  </r>
  <r>
    <n v="2.022102680001E+26"/>
    <d v="2022-11-08T00:00:00"/>
    <d v="2023-03-03T00:00:00"/>
    <n v="93"/>
    <x v="2"/>
    <n v="754462.17815357808"/>
    <n v="1"/>
    <x v="1"/>
    <s v="Banco Bradesco SA"/>
  </r>
  <r>
    <n v="2.022102680001E+26"/>
    <d v="2022-11-08T00:00:00"/>
    <d v="2023-03-03T00:00:00"/>
    <n v="93"/>
    <x v="2"/>
    <n v="417386.09448530985"/>
    <n v="1"/>
    <x v="1"/>
    <s v="Banco do Brasil SA"/>
  </r>
  <r>
    <n v="2.022102680001E+26"/>
    <d v="2022-12-19T00:00:00"/>
    <d v="2023-03-03T00:00:00"/>
    <n v="93"/>
    <x v="2"/>
    <n v="24125.71000709568"/>
    <n v="1"/>
    <x v="1"/>
    <s v="Caixa Economica Federal"/>
  </r>
  <r>
    <n v="2.0220912800009999E+26"/>
    <d v="2022-09-12T00:00:00"/>
    <d v="2023-03-06T00:00:00"/>
    <n v="96"/>
    <x v="2"/>
    <n v="455421.22099417221"/>
    <n v="2"/>
    <x v="0"/>
    <s v="Banco do Brasil SA"/>
  </r>
  <r>
    <n v="2.0220912800009999E+26"/>
    <d v="2022-09-12T00:00:00"/>
    <d v="2023-03-06T00:00:00"/>
    <n v="96"/>
    <x v="2"/>
    <n v="2544535.1808436257"/>
    <n v="2"/>
    <x v="0"/>
    <s v="Banco Santander SA"/>
  </r>
  <r>
    <n v="2.0220912800009999E+26"/>
    <d v="2022-09-12T00:00:00"/>
    <d v="2023-03-06T00:00:00"/>
    <n v="96"/>
    <x v="2"/>
    <n v="260255.92876232546"/>
    <n v="2"/>
    <x v="0"/>
    <s v="Banco Bradesco SA"/>
  </r>
  <r>
    <n v="2.0220912800009999E+26"/>
    <d v="2022-09-12T00:00:00"/>
    <d v="2023-03-06T00:00:00"/>
    <n v="96"/>
    <x v="2"/>
    <n v="269751.49492172885"/>
    <n v="2"/>
    <x v="0"/>
    <s v="Caixa Economica Federal"/>
  </r>
  <r>
    <n v="2.0220912800009999E+26"/>
    <d v="2022-09-12T00:00:00"/>
    <d v="2023-03-06T00:00:00"/>
    <n v="96"/>
    <x v="2"/>
    <n v="8065643.3594086925"/>
    <n v="2"/>
    <x v="0"/>
    <s v="Itau Unibanco SA"/>
  </r>
  <r>
    <n v="2.022102680001E+26"/>
    <d v="2022-11-08T00:00:00"/>
    <d v="2023-03-06T00:00:00"/>
    <n v="96"/>
    <x v="2"/>
    <n v="724483.94749228761"/>
    <n v="1"/>
    <x v="1"/>
    <s v="Banco Bradesco SA"/>
  </r>
  <r>
    <n v="2.022102680001E+26"/>
    <d v="2022-11-08T00:00:00"/>
    <d v="2023-03-06T00:00:00"/>
    <n v="96"/>
    <x v="2"/>
    <n v="1113224.361711985"/>
    <n v="1"/>
    <x v="1"/>
    <s v="Banco do Brasil SA"/>
  </r>
  <r>
    <n v="2.022102680001E+26"/>
    <d v="2022-11-08T00:00:00"/>
    <d v="2023-03-06T00:00:00"/>
    <n v="96"/>
    <x v="2"/>
    <n v="472349.17905490613"/>
    <n v="1"/>
    <x v="1"/>
    <s v="Banco Santander SA"/>
  </r>
  <r>
    <n v="2.022102680001E+26"/>
    <d v="2022-11-08T00:00:00"/>
    <d v="2023-03-06T00:00:00"/>
    <n v="96"/>
    <x v="2"/>
    <n v="152867.73324127684"/>
    <n v="1"/>
    <x v="1"/>
    <s v="Caixa Economica Federal"/>
  </r>
  <r>
    <n v="2.022102680001E+26"/>
    <d v="2022-12-15T00:00:00"/>
    <d v="2023-03-06T00:00:00"/>
    <n v="96"/>
    <x v="2"/>
    <n v="658196.98876024585"/>
    <n v="2"/>
    <x v="0"/>
    <s v="Banco Bradesco SA"/>
  </r>
  <r>
    <n v="2.0220912800009999E+26"/>
    <d v="2022-09-12T00:00:00"/>
    <d v="2023-03-07T00:00:00"/>
    <n v="97"/>
    <x v="2"/>
    <n v="10666.60922674036"/>
    <n v="2"/>
    <x v="0"/>
    <s v="Banco Bradesco SA"/>
  </r>
  <r>
    <n v="2.022102680001E+26"/>
    <d v="2022-12-15T00:00:00"/>
    <d v="2023-03-07T00:00:00"/>
    <n v="97"/>
    <x v="2"/>
    <n v="55788.209950803408"/>
    <n v="2"/>
    <x v="0"/>
    <s v="Banco Bradesco SA"/>
  </r>
  <r>
    <n v="2.0220914800009998E+26"/>
    <d v="2022-09-14T00:00:00"/>
    <d v="2023-03-09T00:00:00"/>
    <n v="99"/>
    <x v="2"/>
    <n v="95668.955092088028"/>
    <n v="1"/>
    <x v="1"/>
    <s v="Banco do Brasil SA"/>
  </r>
  <r>
    <n v="2.0220914800009998E+26"/>
    <d v="2022-09-14T00:00:00"/>
    <d v="2023-03-09T00:00:00"/>
    <n v="99"/>
    <x v="2"/>
    <n v="151820.49004960415"/>
    <n v="1"/>
    <x v="1"/>
    <s v="Banco Bradesco SA"/>
  </r>
  <r>
    <n v="2.022091580001E+26"/>
    <d v="2022-09-19T00:00:00"/>
    <d v="2023-03-09T00:00:00"/>
    <n v="99"/>
    <x v="2"/>
    <n v="1351617.1400266951"/>
    <n v="1"/>
    <x v="1"/>
    <s v="Banco Bradesco SA"/>
  </r>
  <r>
    <n v="2.022102680001E+26"/>
    <d v="2022-12-14T00:00:00"/>
    <d v="2023-03-09T00:00:00"/>
    <n v="99"/>
    <x v="2"/>
    <n v="25350.58452175976"/>
    <n v="2"/>
    <x v="0"/>
    <s v="Banco Bradesco SA"/>
  </r>
  <r>
    <n v="2.022091580001E+26"/>
    <d v="2022-09-19T00:00:00"/>
    <d v="2023-03-10T00:00:00"/>
    <n v="100"/>
    <x v="2"/>
    <n v="1556580.8340105941"/>
    <n v="1"/>
    <x v="1"/>
    <s v="Banco Bradesco SA"/>
  </r>
  <r>
    <n v="2.022102680001E+26"/>
    <d v="2022-12-14T00:00:00"/>
    <d v="2023-03-10T00:00:00"/>
    <n v="100"/>
    <x v="2"/>
    <n v="13551.021445744334"/>
    <n v="2"/>
    <x v="0"/>
    <s v="Banco Bradesco SA"/>
  </r>
  <r>
    <n v="2.022102680001E+26"/>
    <d v="2022-12-14T00:00:00"/>
    <d v="2023-03-10T00:00:00"/>
    <n v="100"/>
    <x v="2"/>
    <n v="20133.981924229392"/>
    <n v="2"/>
    <x v="0"/>
    <s v="Caixa Economica Federal"/>
  </r>
  <r>
    <n v="2.022102680001E+26"/>
    <d v="2022-12-16T00:00:00"/>
    <d v="2023-03-10T00:00:00"/>
    <n v="100"/>
    <x v="2"/>
    <n v="22851.677916893164"/>
    <n v="2"/>
    <x v="0"/>
    <s v="Banco Bradesco SA"/>
  </r>
  <r>
    <n v="2.022091580001E+26"/>
    <d v="2022-09-16T00:00:00"/>
    <d v="2023-03-13T00:00:00"/>
    <n v="103"/>
    <x v="2"/>
    <n v="689180.83155131736"/>
    <n v="1"/>
    <x v="1"/>
    <s v="Banco do Brasil SA"/>
  </r>
  <r>
    <n v="2.022091580001E+26"/>
    <d v="2022-09-16T00:00:00"/>
    <d v="2023-03-13T00:00:00"/>
    <n v="103"/>
    <x v="2"/>
    <n v="493012.97719569725"/>
    <n v="1"/>
    <x v="1"/>
    <s v="Banco Bradesco SA"/>
  </r>
  <r>
    <n v="2.022091580001E+26"/>
    <d v="2022-09-19T00:00:00"/>
    <d v="2023-03-13T00:00:00"/>
    <n v="103"/>
    <x v="2"/>
    <n v="2696807.2873220551"/>
    <n v="1"/>
    <x v="1"/>
    <s v="Banco do Brasil SA"/>
  </r>
  <r>
    <n v="2.022091580001E+26"/>
    <d v="2022-09-19T00:00:00"/>
    <d v="2023-03-13T00:00:00"/>
    <n v="103"/>
    <x v="2"/>
    <n v="1189594.2912831125"/>
    <n v="1"/>
    <x v="1"/>
    <s v="Banco Santander SA"/>
  </r>
  <r>
    <n v="2.022091580001E+26"/>
    <d v="2022-09-19T00:00:00"/>
    <d v="2023-03-13T00:00:00"/>
    <n v="103"/>
    <x v="2"/>
    <n v="2669818.6740920218"/>
    <n v="1"/>
    <x v="1"/>
    <s v="Banco Bradesco SA"/>
  </r>
  <r>
    <n v="2.022091580001E+26"/>
    <d v="2022-09-19T00:00:00"/>
    <d v="2023-03-13T00:00:00"/>
    <n v="103"/>
    <x v="2"/>
    <n v="410155.25319605542"/>
    <n v="1"/>
    <x v="1"/>
    <s v="Caixa Economica Federal"/>
  </r>
  <r>
    <n v="2.022092080001E+26"/>
    <d v="2022-09-20T00:00:00"/>
    <d v="2023-03-13T00:00:00"/>
    <n v="103"/>
    <x v="2"/>
    <n v="59049.621133787201"/>
    <n v="2"/>
    <x v="0"/>
    <s v="Banco do Brasil SA"/>
  </r>
  <r>
    <n v="2.022092080001E+26"/>
    <d v="2022-09-20T00:00:00"/>
    <d v="2023-03-13T00:00:00"/>
    <n v="103"/>
    <x v="2"/>
    <n v="800716.40721445438"/>
    <n v="2"/>
    <x v="0"/>
    <s v="Banco Santander SA"/>
  </r>
  <r>
    <n v="2.022092080001E+26"/>
    <d v="2022-09-20T00:00:00"/>
    <d v="2023-03-13T00:00:00"/>
    <n v="103"/>
    <x v="2"/>
    <n v="14446.391649230698"/>
    <n v="2"/>
    <x v="0"/>
    <s v="Caixa Economica Federal"/>
  </r>
  <r>
    <n v="2.022092080001E+26"/>
    <d v="2022-09-20T00:00:00"/>
    <d v="2023-03-13T00:00:00"/>
    <n v="103"/>
    <x v="2"/>
    <n v="2531273.4091484756"/>
    <n v="2"/>
    <x v="0"/>
    <s v="Itau Unibanco SA"/>
  </r>
  <r>
    <n v="2.022102680001E+26"/>
    <d v="2022-10-27T00:00:00"/>
    <d v="2023-03-13T00:00:00"/>
    <n v="103"/>
    <x v="2"/>
    <n v="187554.74180129988"/>
    <n v="2"/>
    <x v="0"/>
    <s v="Caixa Economica Federal"/>
  </r>
  <r>
    <n v="2.022102680001E+26"/>
    <d v="2022-12-14T00:00:00"/>
    <d v="2023-03-13T00:00:00"/>
    <n v="103"/>
    <x v="2"/>
    <n v="1152054.2427983754"/>
    <n v="2"/>
    <x v="0"/>
    <s v="Banco do Brasil SA"/>
  </r>
  <r>
    <n v="2.022102680001E+26"/>
    <d v="2022-12-14T00:00:00"/>
    <d v="2023-03-13T00:00:00"/>
    <n v="103"/>
    <x v="2"/>
    <n v="636957.33649286837"/>
    <n v="2"/>
    <x v="0"/>
    <s v="Caixa Economica Federal"/>
  </r>
  <r>
    <n v="2.022102680001E+26"/>
    <d v="2022-12-14T00:00:00"/>
    <d v="2023-03-13T00:00:00"/>
    <n v="103"/>
    <x v="2"/>
    <n v="11347359.128716659"/>
    <n v="2"/>
    <x v="0"/>
    <s v="Itau Unibanco SA"/>
  </r>
  <r>
    <n v="2.022102680001E+26"/>
    <d v="2022-12-15T00:00:00"/>
    <d v="2023-03-13T00:00:00"/>
    <n v="103"/>
    <x v="2"/>
    <n v="130489.89381734552"/>
    <n v="2"/>
    <x v="0"/>
    <s v="Banco Santander SA"/>
  </r>
  <r>
    <n v="2.022102680001E+26"/>
    <d v="2022-12-15T00:00:00"/>
    <d v="2023-03-13T00:00:00"/>
    <n v="103"/>
    <x v="2"/>
    <n v="17506.587578886625"/>
    <n v="2"/>
    <x v="0"/>
    <s v="Caixa Economica Federal"/>
  </r>
  <r>
    <n v="2.022102680001E+26"/>
    <d v="2022-12-16T00:00:00"/>
    <d v="2023-03-13T00:00:00"/>
    <n v="103"/>
    <x v="2"/>
    <n v="447450.41110267368"/>
    <n v="2"/>
    <x v="0"/>
    <s v="Banco Bradesco SA"/>
  </r>
  <r>
    <n v="2.022102680001E+26"/>
    <d v="2022-12-16T00:00:00"/>
    <d v="2023-03-13T00:00:00"/>
    <n v="103"/>
    <x v="2"/>
    <n v="1007047.6780497367"/>
    <n v="2"/>
    <x v="0"/>
    <s v="Banco do Brasil SA"/>
  </r>
  <r>
    <n v="2.022102680001E+26"/>
    <d v="2022-12-16T00:00:00"/>
    <d v="2023-03-13T00:00:00"/>
    <n v="103"/>
    <x v="2"/>
    <n v="4494942.650685139"/>
    <n v="2"/>
    <x v="0"/>
    <s v="Banco Santander SA"/>
  </r>
  <r>
    <n v="2.022102680001E+26"/>
    <d v="2022-12-16T00:00:00"/>
    <d v="2023-03-13T00:00:00"/>
    <n v="103"/>
    <x v="2"/>
    <n v="538238.34446991794"/>
    <n v="2"/>
    <x v="0"/>
    <s v="Caixa Economica Federal"/>
  </r>
  <r>
    <n v="2.022102680001E+26"/>
    <d v="2022-12-16T00:00:00"/>
    <d v="2023-03-13T00:00:00"/>
    <n v="103"/>
    <x v="2"/>
    <n v="773548.38526537234"/>
    <n v="2"/>
    <x v="0"/>
    <s v="Itau Unibanco SA"/>
  </r>
  <r>
    <n v="2.022091580001E+26"/>
    <d v="2022-09-19T00:00:00"/>
    <d v="2023-03-14T00:00:00"/>
    <n v="104"/>
    <x v="2"/>
    <n v="57587.494534728037"/>
    <n v="1"/>
    <x v="1"/>
    <s v="Banco do Brasil SA"/>
  </r>
  <r>
    <n v="2.022102680001E+26"/>
    <d v="2022-10-27T00:00:00"/>
    <d v="2023-03-14T00:00:00"/>
    <n v="104"/>
    <x v="2"/>
    <n v="192408.64901061499"/>
    <n v="2"/>
    <x v="0"/>
    <s v="Caixa Economica Federal"/>
  </r>
  <r>
    <n v="2.022102680001E+26"/>
    <d v="2022-12-14T00:00:00"/>
    <d v="2023-03-14T00:00:00"/>
    <n v="104"/>
    <x v="2"/>
    <n v="484504.72755004262"/>
    <n v="2"/>
    <x v="0"/>
    <s v="Banco do Brasil SA"/>
  </r>
  <r>
    <n v="2.022102680001E+26"/>
    <d v="2022-12-14T00:00:00"/>
    <d v="2023-03-14T00:00:00"/>
    <n v="104"/>
    <x v="2"/>
    <n v="308323.30741553626"/>
    <n v="2"/>
    <x v="0"/>
    <s v="Caixa Economica Federal"/>
  </r>
  <r>
    <n v="2.022102680001E+26"/>
    <d v="2022-12-14T00:00:00"/>
    <d v="2023-03-14T00:00:00"/>
    <n v="104"/>
    <x v="2"/>
    <n v="7558684.1321373116"/>
    <n v="2"/>
    <x v="0"/>
    <s v="Itau Unibanco SA"/>
  </r>
  <r>
    <n v="2.022092080001E+26"/>
    <d v="2022-09-20T00:00:00"/>
    <d v="2023-03-15T00:00:00"/>
    <n v="105"/>
    <x v="2"/>
    <n v="15505.822682234797"/>
    <n v="2"/>
    <x v="0"/>
    <s v="Banco Bradesco SA"/>
  </r>
  <r>
    <n v="2.022092080001E+26"/>
    <d v="2022-09-20T00:00:00"/>
    <d v="2023-03-15T00:00:00"/>
    <n v="105"/>
    <x v="2"/>
    <n v="26238.522424971306"/>
    <n v="2"/>
    <x v="0"/>
    <s v="Caixa Economica Federal"/>
  </r>
  <r>
    <n v="2.022102680001E+26"/>
    <d v="2022-10-27T00:00:00"/>
    <d v="2023-03-15T00:00:00"/>
    <n v="105"/>
    <x v="2"/>
    <n v="174043.61737113041"/>
    <n v="2"/>
    <x v="0"/>
    <s v="Caixa Economica Federal"/>
  </r>
  <r>
    <n v="2.022102680001E+26"/>
    <d v="2022-12-14T00:00:00"/>
    <d v="2023-03-15T00:00:00"/>
    <n v="105"/>
    <x v="2"/>
    <n v="499372.44793478207"/>
    <n v="2"/>
    <x v="0"/>
    <s v="Banco do Brasil SA"/>
  </r>
  <r>
    <n v="2.022102680001E+26"/>
    <d v="2022-12-14T00:00:00"/>
    <d v="2023-03-15T00:00:00"/>
    <n v="105"/>
    <x v="2"/>
    <n v="277737.88967940159"/>
    <n v="2"/>
    <x v="0"/>
    <s v="Caixa Economica Federal"/>
  </r>
  <r>
    <n v="2.022102680001E+26"/>
    <d v="2022-12-14T00:00:00"/>
    <d v="2023-03-15T00:00:00"/>
    <n v="105"/>
    <x v="2"/>
    <n v="6736524.6762686279"/>
    <n v="2"/>
    <x v="0"/>
    <s v="Itau Unibanco SA"/>
  </r>
  <r>
    <n v="2.022102680001E+26"/>
    <d v="2022-12-19T00:00:00"/>
    <d v="2023-03-15T00:00:00"/>
    <n v="105"/>
    <x v="2"/>
    <n v="16850.010011295784"/>
    <n v="1"/>
    <x v="1"/>
    <s v="Caixa Economica Federal"/>
  </r>
  <r>
    <n v="2.022102680001E+26"/>
    <d v="2022-10-27T00:00:00"/>
    <d v="2023-03-16T00:00:00"/>
    <n v="106"/>
    <x v="2"/>
    <n v="178504.15343854384"/>
    <n v="2"/>
    <x v="0"/>
    <s v="Caixa Economica Federal"/>
  </r>
  <r>
    <n v="2.022102680001E+26"/>
    <d v="2022-12-14T00:00:00"/>
    <d v="2023-03-16T00:00:00"/>
    <n v="106"/>
    <x v="2"/>
    <n v="335238.90861343202"/>
    <n v="2"/>
    <x v="0"/>
    <s v="Banco do Brasil SA"/>
  </r>
  <r>
    <n v="2.022102680001E+26"/>
    <d v="2022-12-14T00:00:00"/>
    <d v="2023-03-16T00:00:00"/>
    <n v="106"/>
    <x v="2"/>
    <n v="201974.48397464032"/>
    <n v="2"/>
    <x v="0"/>
    <s v="Caixa Economica Federal"/>
  </r>
  <r>
    <n v="2.022102680001E+26"/>
    <d v="2022-12-14T00:00:00"/>
    <d v="2023-03-16T00:00:00"/>
    <n v="106"/>
    <x v="2"/>
    <n v="416794.15636106656"/>
    <n v="2"/>
    <x v="0"/>
    <s v="Itau Unibanco SA"/>
  </r>
  <r>
    <n v="2.022102680001E+26"/>
    <d v="2022-10-27T00:00:00"/>
    <d v="2023-03-17T00:00:00"/>
    <n v="107"/>
    <x v="2"/>
    <n v="174564.71965172715"/>
    <n v="2"/>
    <x v="0"/>
    <s v="Caixa Economica Federal"/>
  </r>
  <r>
    <n v="2.022102680001E+26"/>
    <d v="2022-12-15T00:00:00"/>
    <d v="2023-03-17T00:00:00"/>
    <n v="107"/>
    <x v="2"/>
    <n v="139050.32252745752"/>
    <n v="2"/>
    <x v="0"/>
    <s v="Banco do Brasil SA"/>
  </r>
  <r>
    <n v="2.022102680001E+26"/>
    <d v="2022-12-15T00:00:00"/>
    <d v="2023-03-17T00:00:00"/>
    <n v="107"/>
    <x v="2"/>
    <n v="40771.457261001182"/>
    <n v="2"/>
    <x v="0"/>
    <s v="Caixa Economica Federal"/>
  </r>
  <r>
    <n v="2.022092980001E+26"/>
    <d v="2022-09-29T00:00:00"/>
    <d v="2023-03-20T00:00:00"/>
    <n v="110"/>
    <x v="2"/>
    <n v="251425.87862704831"/>
    <n v="2"/>
    <x v="0"/>
    <s v="Banco Santander SA"/>
  </r>
  <r>
    <n v="2.022092980001E+26"/>
    <d v="2022-09-29T00:00:00"/>
    <d v="2023-03-20T00:00:00"/>
    <n v="110"/>
    <x v="2"/>
    <n v="4886308.3113699676"/>
    <n v="2"/>
    <x v="0"/>
    <s v="Itau Unibanco SA"/>
  </r>
  <r>
    <n v="2.022102680001E+26"/>
    <d v="2022-10-27T00:00:00"/>
    <d v="2023-03-20T00:00:00"/>
    <n v="110"/>
    <x v="2"/>
    <n v="321653.60970415705"/>
    <n v="2"/>
    <x v="0"/>
    <s v="Banco Bradesco SA"/>
  </r>
  <r>
    <n v="2.022102680001E+26"/>
    <d v="2022-10-27T00:00:00"/>
    <d v="2023-03-20T00:00:00"/>
    <n v="110"/>
    <x v="2"/>
    <n v="548361.93106228171"/>
    <n v="2"/>
    <x v="0"/>
    <s v="Banco do Brasil SA"/>
  </r>
  <r>
    <n v="2.022102680001E+26"/>
    <d v="2022-10-27T00:00:00"/>
    <d v="2023-03-20T00:00:00"/>
    <n v="110"/>
    <x v="2"/>
    <n v="2849459.1523627732"/>
    <n v="2"/>
    <x v="0"/>
    <s v="Banco Santander SA"/>
  </r>
  <r>
    <n v="2.022102680001E+26"/>
    <d v="2022-10-27T00:00:00"/>
    <d v="2023-03-20T00:00:00"/>
    <n v="110"/>
    <x v="2"/>
    <n v="332371.1442657591"/>
    <n v="2"/>
    <x v="0"/>
    <s v="Caixa Economica Federal"/>
  </r>
  <r>
    <n v="2.022102680001E+26"/>
    <d v="2022-10-27T00:00:00"/>
    <d v="2023-03-20T00:00:00"/>
    <n v="110"/>
    <x v="2"/>
    <n v="8271532.1456083478"/>
    <n v="2"/>
    <x v="0"/>
    <s v="Itau Unibanco SA"/>
  </r>
  <r>
    <n v="2.022102680001E+26"/>
    <d v="2022-12-15T00:00:00"/>
    <d v="2023-03-20T00:00:00"/>
    <n v="110"/>
    <x v="2"/>
    <n v="1394535.7837815392"/>
    <n v="2"/>
    <x v="0"/>
    <s v="Banco do Brasil SA"/>
  </r>
  <r>
    <n v="2.022102680001E+26"/>
    <d v="2022-12-15T00:00:00"/>
    <d v="2023-03-20T00:00:00"/>
    <n v="110"/>
    <x v="2"/>
    <n v="831918.80692132912"/>
    <n v="2"/>
    <x v="0"/>
    <s v="Caixa Economica Federal"/>
  </r>
  <r>
    <n v="2.022102680001E+26"/>
    <d v="2022-12-15T00:00:00"/>
    <d v="2023-03-20T00:00:00"/>
    <n v="110"/>
    <x v="2"/>
    <n v="14606944.238447221"/>
    <n v="2"/>
    <x v="0"/>
    <s v="Itau Unibanco SA"/>
  </r>
  <r>
    <n v="2.022092980001E+26"/>
    <d v="2022-09-29T00:00:00"/>
    <d v="2023-03-21T00:00:00"/>
    <n v="111"/>
    <x v="2"/>
    <n v="281457.96287829999"/>
    <n v="2"/>
    <x v="0"/>
    <s v="Banco Santander SA"/>
  </r>
  <r>
    <n v="2.022092980001E+26"/>
    <d v="2022-09-29T00:00:00"/>
    <d v="2023-03-21T00:00:00"/>
    <n v="111"/>
    <x v="2"/>
    <n v="937609.66155611142"/>
    <n v="2"/>
    <x v="0"/>
    <s v="Itau Unibanco SA"/>
  </r>
  <r>
    <n v="2.022102680001E+26"/>
    <d v="2022-10-27T00:00:00"/>
    <d v="2023-03-21T00:00:00"/>
    <n v="111"/>
    <x v="2"/>
    <n v="196496.83451490803"/>
    <n v="2"/>
    <x v="0"/>
    <s v="Banco Bradesco SA"/>
  </r>
  <r>
    <n v="2.022102680001E+26"/>
    <d v="2022-10-27T00:00:00"/>
    <d v="2023-03-21T00:00:00"/>
    <n v="111"/>
    <x v="2"/>
    <n v="346004.6605374653"/>
    <n v="2"/>
    <x v="0"/>
    <s v="Banco do Brasil SA"/>
  </r>
  <r>
    <n v="2.022102680001E+26"/>
    <d v="2022-10-27T00:00:00"/>
    <d v="2023-03-21T00:00:00"/>
    <n v="111"/>
    <x v="2"/>
    <n v="1535666.6865205755"/>
    <n v="2"/>
    <x v="0"/>
    <s v="Banco Santander SA"/>
  </r>
  <r>
    <n v="2.022102680001E+26"/>
    <d v="2022-10-27T00:00:00"/>
    <d v="2023-03-21T00:00:00"/>
    <n v="111"/>
    <x v="2"/>
    <n v="183646.71093071584"/>
    <n v="2"/>
    <x v="0"/>
    <s v="Caixa Economica Federal"/>
  </r>
  <r>
    <n v="2.022102680001E+26"/>
    <d v="2022-10-27T00:00:00"/>
    <d v="2023-03-21T00:00:00"/>
    <n v="111"/>
    <x v="2"/>
    <n v="4232665.2040167656"/>
    <n v="2"/>
    <x v="0"/>
    <s v="Itau Unibanco SA"/>
  </r>
  <r>
    <n v="2.022102680001E+26"/>
    <d v="2022-10-28T00:00:00"/>
    <d v="2023-03-21T00:00:00"/>
    <n v="111"/>
    <x v="2"/>
    <n v="1744284.8280828747"/>
    <n v="1"/>
    <x v="1"/>
    <s v="Banco Bradesco SA"/>
  </r>
  <r>
    <n v="2.022102680001E+26"/>
    <d v="2022-10-28T00:00:00"/>
    <d v="2023-03-21T00:00:00"/>
    <n v="111"/>
    <x v="2"/>
    <n v="1952306.5066567301"/>
    <n v="1"/>
    <x v="1"/>
    <s v="Banco do Brasil SA"/>
  </r>
  <r>
    <n v="2.022102680001E+26"/>
    <d v="2022-10-28T00:00:00"/>
    <d v="2023-03-21T00:00:00"/>
    <n v="111"/>
    <x v="2"/>
    <n v="798467.11751197604"/>
    <n v="1"/>
    <x v="1"/>
    <s v="Banco Santander SA"/>
  </r>
  <r>
    <n v="2.022102680001E+26"/>
    <d v="2022-10-28T00:00:00"/>
    <d v="2023-03-21T00:00:00"/>
    <n v="111"/>
    <x v="2"/>
    <n v="307644.19580536842"/>
    <n v="1"/>
    <x v="1"/>
    <s v="Caixa Economica Federal"/>
  </r>
  <r>
    <n v="2.022102680001E+26"/>
    <d v="2022-12-27T00:00:00"/>
    <d v="2023-03-21T00:00:00"/>
    <n v="111"/>
    <x v="2"/>
    <n v="22903.451399071182"/>
    <n v="1"/>
    <x v="1"/>
    <s v="Caixa Economica Federal"/>
  </r>
  <r>
    <n v="2.022092980001E+26"/>
    <d v="2022-09-29T00:00:00"/>
    <d v="2023-03-22T00:00:00"/>
    <n v="112"/>
    <x v="2"/>
    <n v="13751.134922005982"/>
    <n v="2"/>
    <x v="0"/>
    <s v="Banco Bradesco SA"/>
  </r>
  <r>
    <n v="2.022102680001E+26"/>
    <d v="2022-10-27T00:00:00"/>
    <d v="2023-03-22T00:00:00"/>
    <n v="112"/>
    <x v="2"/>
    <n v="30643.658021741678"/>
    <n v="2"/>
    <x v="0"/>
    <s v="Banco Bradesco SA"/>
  </r>
  <r>
    <n v="2.022102680001E+26"/>
    <d v="2022-10-28T00:00:00"/>
    <d v="2023-03-22T00:00:00"/>
    <n v="112"/>
    <x v="2"/>
    <n v="1723307.753637929"/>
    <n v="1"/>
    <x v="1"/>
    <s v="Banco Bradesco SA"/>
  </r>
  <r>
    <n v="2.022102680001E+26"/>
    <d v="2022-10-28T00:00:00"/>
    <d v="2023-03-22T00:00:00"/>
    <n v="112"/>
    <x v="2"/>
    <n v="1954935.0236697458"/>
    <n v="1"/>
    <x v="1"/>
    <s v="Banco do Brasil SA"/>
  </r>
  <r>
    <n v="2.022102680001E+26"/>
    <d v="2022-10-28T00:00:00"/>
    <d v="2023-03-22T00:00:00"/>
    <n v="112"/>
    <x v="2"/>
    <n v="785660.69244789449"/>
    <n v="1"/>
    <x v="1"/>
    <s v="Banco Santander SA"/>
  </r>
  <r>
    <n v="2.022102680001E+26"/>
    <d v="2022-10-28T00:00:00"/>
    <d v="2023-03-22T00:00:00"/>
    <n v="112"/>
    <x v="2"/>
    <n v="285935.15787997504"/>
    <n v="1"/>
    <x v="1"/>
    <s v="Caixa Economica Federal"/>
  </r>
  <r>
    <n v="2.022092980001E+26"/>
    <d v="2022-09-29T00:00:00"/>
    <d v="2023-03-23T00:00:00"/>
    <n v="113"/>
    <x v="2"/>
    <n v="30495.916749816552"/>
    <n v="2"/>
    <x v="0"/>
    <s v="Banco Bradesco SA"/>
  </r>
  <r>
    <n v="2.022092980001E+26"/>
    <d v="2022-09-29T00:00:00"/>
    <d v="2023-03-23T00:00:00"/>
    <n v="113"/>
    <x v="2"/>
    <n v="36808.526439300236"/>
    <n v="2"/>
    <x v="0"/>
    <s v="Caixa Economica Federal"/>
  </r>
  <r>
    <n v="2.022100380001E+26"/>
    <d v="2022-10-03T00:00:00"/>
    <d v="2023-03-23T00:00:00"/>
    <n v="113"/>
    <x v="2"/>
    <n v="480390.65842938778"/>
    <n v="1"/>
    <x v="1"/>
    <s v="Banco Bradesco SA"/>
  </r>
  <r>
    <n v="2.022102680001E+26"/>
    <d v="2022-10-28T00:00:00"/>
    <d v="2023-03-23T00:00:00"/>
    <n v="113"/>
    <x v="2"/>
    <n v="1806813.5740887318"/>
    <n v="1"/>
    <x v="1"/>
    <s v="Banco Bradesco SA"/>
  </r>
  <r>
    <n v="2.022102680001E+26"/>
    <d v="2022-10-28T00:00:00"/>
    <d v="2023-03-23T00:00:00"/>
    <n v="113"/>
    <x v="2"/>
    <n v="1855955.4596226118"/>
    <n v="1"/>
    <x v="1"/>
    <s v="Banco do Brasil SA"/>
  </r>
  <r>
    <n v="2.022102680001E+26"/>
    <d v="2022-10-28T00:00:00"/>
    <d v="2023-03-23T00:00:00"/>
    <n v="113"/>
    <x v="2"/>
    <n v="776923.34451149334"/>
    <n v="1"/>
    <x v="1"/>
    <s v="Banco Santander SA"/>
  </r>
  <r>
    <n v="2.022102680001E+26"/>
    <d v="2022-10-28T00:00:00"/>
    <d v="2023-03-23T00:00:00"/>
    <n v="113"/>
    <x v="2"/>
    <n v="269546.94538818148"/>
    <n v="1"/>
    <x v="1"/>
    <s v="Caixa Economica Federal"/>
  </r>
  <r>
    <n v="2.022102680001E+26"/>
    <d v="2022-11-01T00:00:00"/>
    <d v="2023-03-23T00:00:00"/>
    <n v="113"/>
    <x v="2"/>
    <n v="234855.05395049747"/>
    <n v="2"/>
    <x v="0"/>
    <s v="Banco Santander SA"/>
  </r>
  <r>
    <n v="2.022102680001E+26"/>
    <d v="2022-11-01T00:00:00"/>
    <d v="2023-03-23T00:00:00"/>
    <n v="113"/>
    <x v="2"/>
    <n v="3317800.073986128"/>
    <n v="2"/>
    <x v="0"/>
    <s v="Itau Unibanco SA"/>
  </r>
  <r>
    <n v="2.022102680001E+26"/>
    <d v="2022-11-07T00:00:00"/>
    <d v="2023-03-23T00:00:00"/>
    <n v="113"/>
    <x v="2"/>
    <n v="142838.8865828515"/>
    <n v="2"/>
    <x v="0"/>
    <s v="Banco Bradesco SA"/>
  </r>
  <r>
    <n v="2.022092980001E+26"/>
    <d v="2022-09-29T00:00:00"/>
    <d v="2023-03-24T00:00:00"/>
    <n v="114"/>
    <x v="2"/>
    <n v="31181.789751282915"/>
    <n v="2"/>
    <x v="0"/>
    <s v="Banco Bradesco SA"/>
  </r>
  <r>
    <n v="2.022092980001E+26"/>
    <d v="2022-09-29T00:00:00"/>
    <d v="2023-03-24T00:00:00"/>
    <n v="114"/>
    <x v="2"/>
    <n v="15843.488684796042"/>
    <n v="2"/>
    <x v="0"/>
    <s v="Caixa Economica Federal"/>
  </r>
  <r>
    <n v="2.022100380001E+26"/>
    <d v="2022-10-03T00:00:00"/>
    <d v="2023-03-24T00:00:00"/>
    <n v="114"/>
    <x v="2"/>
    <n v="1165453.5666096888"/>
    <n v="1"/>
    <x v="1"/>
    <s v="Banco Bradesco SA"/>
  </r>
  <r>
    <n v="2.022100380001E+26"/>
    <d v="2022-10-03T00:00:00"/>
    <d v="2023-03-24T00:00:00"/>
    <n v="114"/>
    <x v="2"/>
    <n v="1265956.9408545869"/>
    <n v="1"/>
    <x v="1"/>
    <s v="Banco do Brasil SA"/>
  </r>
  <r>
    <n v="2.022100380001E+26"/>
    <d v="2022-10-03T00:00:00"/>
    <d v="2023-03-24T00:00:00"/>
    <n v="114"/>
    <x v="2"/>
    <n v="450521.36788640695"/>
    <n v="1"/>
    <x v="1"/>
    <s v="Banco Santander SA"/>
  </r>
  <r>
    <n v="2.022100380001E+26"/>
    <d v="2022-10-03T00:00:00"/>
    <d v="2023-03-24T00:00:00"/>
    <n v="114"/>
    <x v="2"/>
    <n v="196461.49463949844"/>
    <n v="1"/>
    <x v="1"/>
    <s v="Caixa Economica Federal"/>
  </r>
  <r>
    <n v="2.022102680001E+26"/>
    <d v="2022-10-31T00:00:00"/>
    <d v="2023-03-24T00:00:00"/>
    <n v="114"/>
    <x v="2"/>
    <n v="1849158.0833951978"/>
    <n v="1"/>
    <x v="1"/>
    <s v="Banco Bradesco SA"/>
  </r>
  <r>
    <n v="2.022102680001E+26"/>
    <d v="2022-10-31T00:00:00"/>
    <d v="2023-03-24T00:00:00"/>
    <n v="114"/>
    <x v="2"/>
    <n v="1968689.7625681222"/>
    <n v="1"/>
    <x v="1"/>
    <s v="Banco do Brasil SA"/>
  </r>
  <r>
    <n v="2.022102680001E+26"/>
    <d v="2022-10-31T00:00:00"/>
    <d v="2023-03-24T00:00:00"/>
    <n v="114"/>
    <x v="2"/>
    <n v="777796.12864202936"/>
    <n v="1"/>
    <x v="1"/>
    <s v="Banco Santander SA"/>
  </r>
  <r>
    <n v="2.022102680001E+26"/>
    <d v="2022-10-31T00:00:00"/>
    <d v="2023-03-24T00:00:00"/>
    <n v="114"/>
    <x v="2"/>
    <n v="270461.87719703768"/>
    <n v="1"/>
    <x v="1"/>
    <s v="Caixa Economica Federal"/>
  </r>
  <r>
    <n v="2.022102680001E+26"/>
    <d v="2022-11-01T00:00:00"/>
    <d v="2023-03-24T00:00:00"/>
    <n v="114"/>
    <x v="2"/>
    <n v="122900.28067812498"/>
    <n v="2"/>
    <x v="0"/>
    <s v="Banco Bradesco SA"/>
  </r>
  <r>
    <n v="2.022102680001E+26"/>
    <d v="2022-11-01T00:00:00"/>
    <d v="2023-03-24T00:00:00"/>
    <n v="114"/>
    <x v="2"/>
    <n v="345090.18210344296"/>
    <n v="2"/>
    <x v="0"/>
    <s v="Banco do Brasil SA"/>
  </r>
  <r>
    <n v="2.022102680001E+26"/>
    <d v="2022-11-01T00:00:00"/>
    <d v="2023-03-24T00:00:00"/>
    <n v="114"/>
    <x v="2"/>
    <n v="1391963.3858599022"/>
    <n v="2"/>
    <x v="0"/>
    <s v="Banco Santander SA"/>
  </r>
  <r>
    <n v="2.022102680001E+26"/>
    <d v="2022-11-01T00:00:00"/>
    <d v="2023-03-24T00:00:00"/>
    <n v="114"/>
    <x v="2"/>
    <n v="173616.23486310695"/>
    <n v="2"/>
    <x v="0"/>
    <s v="Caixa Economica Federal"/>
  </r>
  <r>
    <n v="2.022102680001E+26"/>
    <d v="2022-11-01T00:00:00"/>
    <d v="2023-03-24T00:00:00"/>
    <n v="114"/>
    <x v="2"/>
    <n v="3853742.6420849063"/>
    <n v="2"/>
    <x v="0"/>
    <s v="Itau Unibanco SA"/>
  </r>
  <r>
    <n v="2.022100380001E+26"/>
    <d v="2022-10-03T00:00:00"/>
    <d v="2023-03-27T00:00:00"/>
    <n v="117"/>
    <x v="2"/>
    <n v="3676219.8552032132"/>
    <n v="1"/>
    <x v="1"/>
    <s v="Banco Bradesco SA"/>
  </r>
  <r>
    <n v="2.022100380001E+26"/>
    <d v="2022-10-03T00:00:00"/>
    <d v="2023-03-27T00:00:00"/>
    <n v="117"/>
    <x v="2"/>
    <n v="4096634.8286131937"/>
    <n v="1"/>
    <x v="1"/>
    <s v="Banco do Brasil SA"/>
  </r>
  <r>
    <n v="2.022100380001E+26"/>
    <d v="2022-10-03T00:00:00"/>
    <d v="2023-03-27T00:00:00"/>
    <n v="117"/>
    <x v="2"/>
    <n v="1548036.1216013518"/>
    <n v="1"/>
    <x v="1"/>
    <s v="Banco Santander SA"/>
  </r>
  <r>
    <n v="2.022100380001E+26"/>
    <d v="2022-10-03T00:00:00"/>
    <d v="2023-03-27T00:00:00"/>
    <n v="117"/>
    <x v="2"/>
    <n v="547346.61566269258"/>
    <n v="1"/>
    <x v="1"/>
    <s v="Caixa Economica Federal"/>
  </r>
  <r>
    <n v="2.022102680001E+26"/>
    <d v="2022-10-31T00:00:00"/>
    <d v="2023-03-27T00:00:00"/>
    <n v="117"/>
    <x v="2"/>
    <n v="1571225.1832053917"/>
    <n v="1"/>
    <x v="1"/>
    <s v="Banco Bradesco SA"/>
  </r>
  <r>
    <n v="2.022102680001E+26"/>
    <d v="2022-10-31T00:00:00"/>
    <d v="2023-03-27T00:00:00"/>
    <n v="117"/>
    <x v="2"/>
    <n v="1782438.2223280747"/>
    <n v="1"/>
    <x v="1"/>
    <s v="Banco do Brasil SA"/>
  </r>
  <r>
    <n v="2.022102680001E+26"/>
    <d v="2022-10-31T00:00:00"/>
    <d v="2023-03-27T00:00:00"/>
    <n v="117"/>
    <x v="2"/>
    <n v="791021.33104473772"/>
    <n v="1"/>
    <x v="1"/>
    <s v="Banco Santander SA"/>
  </r>
  <r>
    <n v="2.022102680001E+26"/>
    <d v="2022-10-31T00:00:00"/>
    <d v="2023-03-27T00:00:00"/>
    <n v="117"/>
    <x v="2"/>
    <n v="227109.72099429116"/>
    <n v="1"/>
    <x v="1"/>
    <s v="Caixa Economica Federal"/>
  </r>
  <r>
    <n v="2.022102680001E+26"/>
    <d v="2022-11-01T00:00:00"/>
    <d v="2023-03-27T00:00:00"/>
    <n v="117"/>
    <x v="2"/>
    <n v="146800.17250579939"/>
    <n v="2"/>
    <x v="0"/>
    <s v="Banco Bradesco SA"/>
  </r>
  <r>
    <n v="2.022102680001E+26"/>
    <d v="2022-11-01T00:00:00"/>
    <d v="2023-03-27T00:00:00"/>
    <n v="117"/>
    <x v="2"/>
    <n v="255744.43967466106"/>
    <n v="2"/>
    <x v="0"/>
    <s v="Banco do Brasil SA"/>
  </r>
  <r>
    <n v="2.022102680001E+26"/>
    <d v="2022-11-01T00:00:00"/>
    <d v="2023-03-27T00:00:00"/>
    <n v="117"/>
    <x v="2"/>
    <n v="1251159.2078088257"/>
    <n v="2"/>
    <x v="0"/>
    <s v="Banco Santander SA"/>
  </r>
  <r>
    <n v="2.022102680001E+26"/>
    <d v="2022-11-01T00:00:00"/>
    <d v="2023-03-27T00:00:00"/>
    <n v="117"/>
    <x v="2"/>
    <n v="135767.67958846255"/>
    <n v="2"/>
    <x v="0"/>
    <s v="Caixa Economica Federal"/>
  </r>
  <r>
    <n v="2.022102680001E+26"/>
    <d v="2022-11-01T00:00:00"/>
    <d v="2023-03-27T00:00:00"/>
    <n v="117"/>
    <x v="2"/>
    <n v="3520550.1462383363"/>
    <n v="2"/>
    <x v="0"/>
    <s v="Itau Unibanco SA"/>
  </r>
  <r>
    <n v="2.022102680001E+26"/>
    <d v="2022-11-07T00:00:00"/>
    <d v="2023-03-27T00:00:00"/>
    <n v="117"/>
    <x v="2"/>
    <n v="147782.2751995562"/>
    <n v="2"/>
    <x v="0"/>
    <s v="Banco Bradesco SA"/>
  </r>
  <r>
    <n v="2.022102680001E+26"/>
    <d v="2022-11-07T00:00:00"/>
    <d v="2023-03-27T00:00:00"/>
    <n v="117"/>
    <x v="2"/>
    <n v="309558.50474741048"/>
    <n v="2"/>
    <x v="0"/>
    <s v="Banco do Brasil SA"/>
  </r>
  <r>
    <n v="2.022102680001E+26"/>
    <d v="2022-11-07T00:00:00"/>
    <d v="2023-03-27T00:00:00"/>
    <n v="117"/>
    <x v="2"/>
    <n v="1369019.5410875182"/>
    <n v="2"/>
    <x v="0"/>
    <s v="Banco Santander SA"/>
  </r>
  <r>
    <n v="2.022102680001E+26"/>
    <d v="2022-11-07T00:00:00"/>
    <d v="2023-03-27T00:00:00"/>
    <n v="117"/>
    <x v="2"/>
    <n v="158337.06591045664"/>
    <n v="2"/>
    <x v="0"/>
    <s v="Caixa Economica Federal"/>
  </r>
  <r>
    <n v="2.022102680001E+26"/>
    <d v="2022-11-08T00:00:00"/>
    <d v="2023-03-27T00:00:00"/>
    <n v="117"/>
    <x v="2"/>
    <n v="1545542.5433959246"/>
    <n v="1"/>
    <x v="1"/>
    <s v="Banco Bradesco SA"/>
  </r>
  <r>
    <n v="2.022102680001E+26"/>
    <d v="2022-11-08T00:00:00"/>
    <d v="2023-03-27T00:00:00"/>
    <n v="117"/>
    <x v="2"/>
    <n v="2004221.275076299"/>
    <n v="1"/>
    <x v="1"/>
    <s v="Banco do Brasil SA"/>
  </r>
  <r>
    <n v="2.022102680001E+26"/>
    <d v="2022-11-08T00:00:00"/>
    <d v="2023-03-27T00:00:00"/>
    <n v="117"/>
    <x v="2"/>
    <n v="691899.84940546739"/>
    <n v="1"/>
    <x v="1"/>
    <s v="Banco Santander SA"/>
  </r>
  <r>
    <n v="2.022102680001E+26"/>
    <d v="2022-11-08T00:00:00"/>
    <d v="2023-03-27T00:00:00"/>
    <n v="117"/>
    <x v="2"/>
    <n v="269378.09841649543"/>
    <n v="1"/>
    <x v="1"/>
    <s v="Caixa Economica Federal"/>
  </r>
  <r>
    <n v="2.022100380001E+26"/>
    <d v="2022-10-03T00:00:00"/>
    <d v="2023-03-28T00:00:00"/>
    <n v="118"/>
    <x v="2"/>
    <n v="611012.10991136997"/>
    <n v="1"/>
    <x v="1"/>
    <s v="Banco Bradesco SA"/>
  </r>
  <r>
    <n v="2.022100380001E+26"/>
    <d v="2022-10-03T00:00:00"/>
    <d v="2023-03-28T00:00:00"/>
    <n v="118"/>
    <x v="2"/>
    <n v="597171.7421834009"/>
    <n v="1"/>
    <x v="1"/>
    <s v="Banco do Brasil SA"/>
  </r>
  <r>
    <n v="2.022100380001E+26"/>
    <d v="2022-10-03T00:00:00"/>
    <d v="2023-03-28T00:00:00"/>
    <n v="118"/>
    <x v="2"/>
    <n v="306523.16033112432"/>
    <n v="1"/>
    <x v="1"/>
    <s v="Banco Santander SA"/>
  </r>
  <r>
    <n v="2.0221013800010001E+26"/>
    <d v="2022-10-03T00:00:00"/>
    <d v="2023-03-28T00:00:00"/>
    <n v="118"/>
    <x v="2"/>
    <n v="75166.40031031867"/>
    <n v="1"/>
    <x v="1"/>
    <s v="Caixa Economica Federal"/>
  </r>
  <r>
    <n v="2.022102680001E+26"/>
    <d v="2022-11-03T00:00:00"/>
    <d v="2023-03-28T00:00:00"/>
    <n v="118"/>
    <x v="2"/>
    <n v="936497.30299572658"/>
    <n v="1"/>
    <x v="1"/>
    <s v="Banco Bradesco SA"/>
  </r>
  <r>
    <n v="2.022102680001E+26"/>
    <d v="2022-11-03T00:00:00"/>
    <d v="2023-03-28T00:00:00"/>
    <n v="118"/>
    <x v="2"/>
    <n v="1390409.1971626652"/>
    <n v="1"/>
    <x v="1"/>
    <s v="Banco do Brasil SA"/>
  </r>
  <r>
    <n v="2.022102680001E+26"/>
    <d v="2022-11-03T00:00:00"/>
    <d v="2023-03-28T00:00:00"/>
    <n v="118"/>
    <x v="2"/>
    <n v="54799.538546482574"/>
    <n v="1"/>
    <x v="1"/>
    <s v="Banco Santander SA"/>
  </r>
  <r>
    <n v="2.022102680001E+26"/>
    <d v="2022-11-07T00:00:00"/>
    <d v="2023-03-28T00:00:00"/>
    <n v="118"/>
    <x v="2"/>
    <n v="175811.2683160858"/>
    <n v="2"/>
    <x v="0"/>
    <s v="Banco Bradesco SA"/>
  </r>
  <r>
    <n v="2.022102680001E+26"/>
    <d v="2022-11-07T00:00:00"/>
    <d v="2023-03-28T00:00:00"/>
    <n v="118"/>
    <x v="2"/>
    <n v="318932.02394574467"/>
    <n v="2"/>
    <x v="0"/>
    <s v="Banco do Brasil SA"/>
  </r>
  <r>
    <n v="2.022102680001E+26"/>
    <d v="2022-11-07T00:00:00"/>
    <d v="2023-03-28T00:00:00"/>
    <n v="118"/>
    <x v="2"/>
    <n v="1441300.9223517529"/>
    <n v="2"/>
    <x v="0"/>
    <s v="Banco Santander SA"/>
  </r>
  <r>
    <n v="2.022102680001E+26"/>
    <d v="2022-11-07T00:00:00"/>
    <d v="2023-03-28T00:00:00"/>
    <n v="118"/>
    <x v="2"/>
    <n v="169827.59249002259"/>
    <n v="2"/>
    <x v="0"/>
    <s v="Caixa Economica Federal"/>
  </r>
  <r>
    <n v="2.022102680001E+26"/>
    <d v="2022-11-07T00:00:00"/>
    <d v="2023-03-28T00:00:00"/>
    <n v="118"/>
    <x v="2"/>
    <n v="4141691.4304131456"/>
    <n v="2"/>
    <x v="0"/>
    <s v="Itau Unibanco SA"/>
  </r>
  <r>
    <n v="2.022102680001E+26"/>
    <d v="2022-11-08T00:00:00"/>
    <d v="2023-03-28T00:00:00"/>
    <n v="118"/>
    <x v="2"/>
    <n v="876806.99023986806"/>
    <n v="1"/>
    <x v="1"/>
    <s v="Banco Bradesco SA"/>
  </r>
  <r>
    <n v="2.022102680001E+26"/>
    <d v="2022-11-08T00:00:00"/>
    <d v="2023-03-28T00:00:00"/>
    <n v="118"/>
    <x v="2"/>
    <n v="732096.32689218048"/>
    <n v="1"/>
    <x v="1"/>
    <s v="Banco do Brasil SA"/>
  </r>
  <r>
    <n v="2.022102680001E+26"/>
    <d v="2022-11-08T00:00:00"/>
    <d v="2023-03-28T00:00:00"/>
    <n v="118"/>
    <x v="2"/>
    <n v="709340.55382119759"/>
    <n v="1"/>
    <x v="1"/>
    <s v="Banco Santander SA"/>
  </r>
  <r>
    <n v="2.022102680001E+26"/>
    <d v="2022-11-08T00:00:00"/>
    <d v="2023-03-28T00:00:00"/>
    <n v="118"/>
    <x v="2"/>
    <n v="291860.47732351633"/>
    <n v="1"/>
    <x v="1"/>
    <s v="Caixa Economica Federal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8D92E64-D2B3-45FB-B3E7-5DB3AA6D13F2}" name="PivotTable2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5" indent="0" outline="1" outlineData="1" multipleFieldFilters="0">
  <location ref="K6:L10" firstHeaderRow="1" firstDataRow="1" firstDataCol="1"/>
  <pivotFields count="9">
    <pivotField showAll="0"/>
    <pivotField numFmtId="165" showAll="0"/>
    <pivotField numFmtId="165" showAll="0"/>
    <pivotField numFmtId="166" showAll="0"/>
    <pivotField axis="axisRow" showAll="0">
      <items count="6">
        <item x="0"/>
        <item x="1"/>
        <item x="2"/>
        <item m="1" x="4"/>
        <item m="1" x="3"/>
        <item t="default"/>
      </items>
    </pivotField>
    <pivotField dataField="1" numFmtId="164" showAll="0"/>
    <pivotField showAll="0"/>
    <pivotField showAll="0"/>
    <pivotField showAll="0"/>
  </pivotFields>
  <rowFields count="1">
    <field x="4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Sum of Valor do Título" fld="5" baseField="0" baseItem="0"/>
  </dataFields>
  <formats count="8">
    <format dxfId="22">
      <pivotArea collapsedLevelsAreSubtotals="1" fieldPosition="0">
        <references count="1">
          <reference field="4" count="0"/>
        </references>
      </pivotArea>
    </format>
    <format dxfId="21">
      <pivotArea grandRow="1" outline="0" collapsedLevelsAreSubtotals="1" fieldPosition="0"/>
    </format>
    <format dxfId="20">
      <pivotArea type="all" dataOnly="0" outline="0" fieldPosition="0"/>
    </format>
    <format dxfId="19">
      <pivotArea outline="0" collapsedLevelsAreSubtotals="1" fieldPosition="0"/>
    </format>
    <format dxfId="18">
      <pivotArea field="4" type="button" dataOnly="0" labelOnly="1" outline="0" axis="axisRow" fieldPosition="0"/>
    </format>
    <format dxfId="17">
      <pivotArea dataOnly="0" labelOnly="1" outline="0" axis="axisValues" fieldPosition="0"/>
    </format>
    <format dxfId="16">
      <pivotArea dataOnly="0" labelOnly="1" fieldPosition="0">
        <references count="1">
          <reference field="4" count="0"/>
        </references>
      </pivotArea>
    </format>
    <format dxfId="15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17233A8-4434-4AD2-AEBE-58FDD77AC895}" name="PivotTable3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5" indent="0" outline="1" outlineData="1" multipleFieldFilters="0">
  <location ref="K15:L18" firstHeaderRow="1" firstDataRow="1" firstDataCol="1"/>
  <pivotFields count="9">
    <pivotField showAll="0"/>
    <pivotField numFmtId="165" showAll="0"/>
    <pivotField numFmtId="165" showAll="0"/>
    <pivotField numFmtId="166" showAll="0"/>
    <pivotField showAll="0">
      <items count="6">
        <item x="0"/>
        <item x="1"/>
        <item x="2"/>
        <item m="1" x="4"/>
        <item m="1" x="3"/>
        <item t="default"/>
      </items>
    </pivotField>
    <pivotField dataField="1" numFmtId="164" showAll="0"/>
    <pivotField showAll="0"/>
    <pivotField axis="axisRow" showAll="0">
      <items count="3">
        <item x="0"/>
        <item x="1"/>
        <item t="default"/>
      </items>
    </pivotField>
    <pivotField showAll="0"/>
  </pivotFields>
  <rowFields count="1">
    <field x="7"/>
  </rowFields>
  <rowItems count="3">
    <i>
      <x/>
    </i>
    <i>
      <x v="1"/>
    </i>
    <i t="grand">
      <x/>
    </i>
  </rowItems>
  <colItems count="1">
    <i/>
  </colItems>
  <dataFields count="1">
    <dataField name="Sum of Valor do Título" fld="5" baseField="0" baseItem="0" numFmtId="43"/>
  </dataFields>
  <formats count="7">
    <format dxfId="29">
      <pivotArea grandRow="1" outline="0" collapsedLevelsAreSubtotals="1" fieldPosition="0"/>
    </format>
    <format dxfId="28">
      <pivotArea type="all" dataOnly="0" outline="0" fieldPosition="0"/>
    </format>
    <format dxfId="27">
      <pivotArea outline="0" collapsedLevelsAreSubtotals="1" fieldPosition="0"/>
    </format>
    <format dxfId="26">
      <pivotArea field="4" type="button" dataOnly="0" labelOnly="1" outline="0"/>
    </format>
    <format dxfId="25">
      <pivotArea dataOnly="0" labelOnly="1" outline="0" axis="axisValues" fieldPosition="0"/>
    </format>
    <format dxfId="24">
      <pivotArea dataOnly="0" labelOnly="1" grandRow="1" outline="0" fieldPosition="0"/>
    </format>
    <format dxfId="2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12"/>
  <sheetViews>
    <sheetView showGridLines="0" tabSelected="1" zoomScale="90" zoomScaleNormal="90" workbookViewId="0">
      <selection activeCell="D15" sqref="D15"/>
    </sheetView>
  </sheetViews>
  <sheetFormatPr defaultRowHeight="15" x14ac:dyDescent="0.25"/>
  <cols>
    <col min="2" max="2" width="24.28515625" style="2" customWidth="1"/>
    <col min="3" max="3" width="23.140625" style="2" customWidth="1"/>
    <col min="4" max="4" width="22.140625" style="2" customWidth="1"/>
    <col min="5" max="5" width="24.28515625" style="2" customWidth="1"/>
    <col min="6" max="7" width="22.85546875" style="2" customWidth="1"/>
    <col min="8" max="8" width="20.28515625" style="2" customWidth="1"/>
  </cols>
  <sheetData>
    <row r="2" spans="2:8" x14ac:dyDescent="0.25">
      <c r="B2" s="4" t="s">
        <v>8</v>
      </c>
      <c r="C2" s="4"/>
    </row>
    <row r="3" spans="2:8" x14ac:dyDescent="0.25">
      <c r="B3" s="5" t="s">
        <v>0</v>
      </c>
      <c r="C3" s="6">
        <v>44926</v>
      </c>
    </row>
    <row r="4" spans="2:8" ht="15.75" customHeight="1" x14ac:dyDescent="0.25">
      <c r="B4" s="14" t="s">
        <v>7</v>
      </c>
    </row>
    <row r="5" spans="2:8" ht="9" customHeight="1" x14ac:dyDescent="0.25">
      <c r="B5" s="14"/>
    </row>
    <row r="6" spans="2:8" ht="45" customHeight="1" x14ac:dyDescent="0.25">
      <c r="B6" s="10" t="s">
        <v>15</v>
      </c>
      <c r="C6" s="10" t="s">
        <v>16</v>
      </c>
      <c r="D6" s="10" t="s">
        <v>14</v>
      </c>
      <c r="E6" s="10" t="s">
        <v>27</v>
      </c>
      <c r="F6" s="10" t="s">
        <v>1</v>
      </c>
      <c r="H6"/>
    </row>
    <row r="7" spans="2:8" x14ac:dyDescent="0.25">
      <c r="B7" s="7">
        <f>+SUM('DCs Cedidos SRC'!F:F)</f>
        <v>767701627.85199738</v>
      </c>
      <c r="C7" s="7">
        <f>+'DCs Consolidados'!D23+'DCs Consolidados'!E23+'DCs Consolidados'!F23+'DCs Consolidados'!G23+'DCs Consolidados'!I23+'DCs Consolidados'!J23</f>
        <v>21061222839.75</v>
      </c>
      <c r="D7" s="7">
        <f>+E7-B7-C7</f>
        <v>9009312086.788002</v>
      </c>
      <c r="E7" s="8">
        <f>+'DCs Consolidados'!B23+'DCs Consolidados'!C23</f>
        <v>30838236554.389999</v>
      </c>
      <c r="F7" s="9">
        <f>+D7/E7</f>
        <v>0.29214744724128772</v>
      </c>
      <c r="H7"/>
    </row>
    <row r="10" spans="2:8" x14ac:dyDescent="0.25">
      <c r="B10" s="3"/>
      <c r="D10" s="31"/>
    </row>
    <row r="11" spans="2:8" x14ac:dyDescent="0.25">
      <c r="B11" s="30"/>
      <c r="D11" s="32"/>
    </row>
    <row r="12" spans="2:8" x14ac:dyDescent="0.25">
      <c r="D12" s="3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53"/>
  <sheetViews>
    <sheetView showGridLines="0" topLeftCell="A4" workbookViewId="0">
      <selection activeCell="A33" sqref="A33"/>
    </sheetView>
  </sheetViews>
  <sheetFormatPr defaultRowHeight="15" x14ac:dyDescent="0.25"/>
  <cols>
    <col min="1" max="1" width="31.85546875" bestFit="1" customWidth="1"/>
    <col min="2" max="2" width="31.42578125" style="29" bestFit="1" customWidth="1"/>
    <col min="3" max="3" width="24.85546875" style="29" customWidth="1"/>
    <col min="4" max="5" width="16.42578125" style="29" customWidth="1"/>
    <col min="6" max="6" width="20.28515625" style="1" bestFit="1" customWidth="1"/>
    <col min="7" max="7" width="19" customWidth="1"/>
    <col min="8" max="8" width="15" customWidth="1"/>
    <col min="9" max="9" width="34" bestFit="1" customWidth="1"/>
    <col min="11" max="11" width="18" bestFit="1" customWidth="1"/>
    <col min="12" max="12" width="20.85546875" bestFit="1" customWidth="1"/>
    <col min="13" max="13" width="15.28515625" customWidth="1"/>
    <col min="14" max="14" width="14.28515625" customWidth="1"/>
    <col min="15" max="15" width="13.28515625" customWidth="1"/>
    <col min="16" max="16" width="33.140625" bestFit="1" customWidth="1"/>
    <col min="17" max="17" width="29.140625" bestFit="1" customWidth="1"/>
    <col min="18" max="18" width="14.28515625" customWidth="1"/>
    <col min="19" max="19" width="13.28515625" customWidth="1"/>
    <col min="20" max="20" width="32.28515625" bestFit="1" customWidth="1"/>
    <col min="21" max="21" width="21.7109375" bestFit="1" customWidth="1"/>
    <col min="22" max="22" width="24.85546875" bestFit="1" customWidth="1"/>
    <col min="23" max="23" width="30.5703125" bestFit="1" customWidth="1"/>
    <col min="24" max="24" width="14.28515625" bestFit="1" customWidth="1"/>
    <col min="25" max="25" width="13.28515625" bestFit="1" customWidth="1"/>
    <col min="26" max="26" width="33.85546875" bestFit="1" customWidth="1"/>
    <col min="27" max="27" width="32.5703125" bestFit="1" customWidth="1"/>
    <col min="28" max="28" width="14.28515625" bestFit="1" customWidth="1"/>
    <col min="29" max="29" width="12.140625" bestFit="1" customWidth="1"/>
    <col min="30" max="30" width="35.7109375" bestFit="1" customWidth="1"/>
    <col min="31" max="31" width="19.28515625" bestFit="1" customWidth="1"/>
    <col min="32" max="32" width="22.42578125" bestFit="1" customWidth="1"/>
    <col min="33" max="33" width="29" bestFit="1" customWidth="1"/>
    <col min="34" max="34" width="15.28515625" bestFit="1" customWidth="1"/>
    <col min="35" max="35" width="13.28515625" bestFit="1" customWidth="1"/>
    <col min="36" max="36" width="32.140625" bestFit="1" customWidth="1"/>
    <col min="37" max="37" width="15.28515625" bestFit="1" customWidth="1"/>
  </cols>
  <sheetData>
    <row r="1" spans="1:14" x14ac:dyDescent="0.25">
      <c r="A1" s="11" t="s">
        <v>2</v>
      </c>
      <c r="B1" s="18" t="s">
        <v>3</v>
      </c>
      <c r="C1" s="18" t="s">
        <v>4</v>
      </c>
      <c r="D1" s="22" t="s">
        <v>20</v>
      </c>
      <c r="E1" s="22" t="s">
        <v>21</v>
      </c>
      <c r="F1" s="12" t="s">
        <v>5</v>
      </c>
      <c r="G1" s="12" t="s">
        <v>18</v>
      </c>
      <c r="H1" s="24" t="s">
        <v>6</v>
      </c>
      <c r="I1" s="12" t="s">
        <v>17</v>
      </c>
    </row>
    <row r="2" spans="1:14" x14ac:dyDescent="0.25">
      <c r="A2" s="17">
        <v>2.0220826800010002E+26</v>
      </c>
      <c r="B2" s="19">
        <v>44799</v>
      </c>
      <c r="C2" s="20">
        <v>44928</v>
      </c>
      <c r="D2" s="28">
        <f>C2-DATE(2022,11,30)</f>
        <v>33</v>
      </c>
      <c r="E2" s="23" t="str">
        <f>IF(D2&lt;=30,"1 to 30 days", IF(D2&lt;=60, "31 to 60 days", IF(D2&lt;=90, "61 to 90 days", IF(D2&lt;=120,"91 to 120 days", IF(D2&lt;=150,"121 to 150 days",IF(D2&lt;=240,"151 to 240 days","Above 240 days"))))))</f>
        <v>31 to 60 days</v>
      </c>
      <c r="F2" s="13">
        <v>1194674.2444217657</v>
      </c>
      <c r="G2" s="33">
        <v>2</v>
      </c>
      <c r="H2" s="25" t="str">
        <f>IF(G2=1,"Visa",IF(G2=2,"Master"))</f>
        <v>Master</v>
      </c>
      <c r="I2" s="13" t="s">
        <v>45</v>
      </c>
    </row>
    <row r="3" spans="1:14" x14ac:dyDescent="0.25">
      <c r="A3" s="17">
        <v>2.0220826800010002E+26</v>
      </c>
      <c r="B3" s="19">
        <v>44799</v>
      </c>
      <c r="C3" s="20">
        <v>44928</v>
      </c>
      <c r="D3" s="28">
        <f>C3-DATE(2022,11,30)</f>
        <v>33</v>
      </c>
      <c r="E3" s="23" t="str">
        <f>IF(D3&lt;=30,"1 to 30 days", IF(D3&lt;=60, "31 to 60 days", IF(D3&lt;=90, "61 to 90 days", IF(D3&lt;=120,"91 to 120 days", IF(D3&lt;=150,"121 to 150 days",IF(D3&lt;=240,"151 to 240 days","Above 240 days"))))))</f>
        <v>31 to 60 days</v>
      </c>
      <c r="F3" s="13">
        <v>6795794.6477846429</v>
      </c>
      <c r="G3" s="33">
        <v>2</v>
      </c>
      <c r="H3" s="25" t="str">
        <f>IF(G3=1,"Visa",IF(G3=2,"Master"))</f>
        <v>Master</v>
      </c>
      <c r="I3" s="13" t="s">
        <v>47</v>
      </c>
    </row>
    <row r="4" spans="1:14" x14ac:dyDescent="0.25">
      <c r="A4" s="17">
        <v>2.0220826800010002E+26</v>
      </c>
      <c r="B4" s="19">
        <v>44799</v>
      </c>
      <c r="C4" s="20">
        <v>44928</v>
      </c>
      <c r="D4" s="28">
        <f>C4-DATE(2022,11,30)</f>
        <v>33</v>
      </c>
      <c r="E4" s="23" t="str">
        <f>IF(D4&lt;=30,"1 to 30 days", IF(D4&lt;=60, "31 to 60 days", IF(D4&lt;=90, "61 to 90 days", IF(D4&lt;=120,"91 to 120 days", IF(D4&lt;=150,"121 to 150 days",IF(D4&lt;=240,"151 to 240 days","Above 240 days"))))))</f>
        <v>31 to 60 days</v>
      </c>
      <c r="F4" s="13">
        <v>291426.91302815155</v>
      </c>
      <c r="G4" s="33">
        <v>2</v>
      </c>
      <c r="H4" s="25" t="str">
        <f>IF(G4=1,"Visa",IF(G4=2,"Master"))</f>
        <v>Master</v>
      </c>
      <c r="I4" s="13" t="s">
        <v>46</v>
      </c>
    </row>
    <row r="5" spans="1:14" x14ac:dyDescent="0.25">
      <c r="A5" s="17">
        <v>2.0220826800010002E+26</v>
      </c>
      <c r="B5" s="19">
        <v>44799</v>
      </c>
      <c r="C5" s="20">
        <v>44928</v>
      </c>
      <c r="D5" s="28">
        <f>C5-DATE(2022,11,30)</f>
        <v>33</v>
      </c>
      <c r="E5" s="23" t="str">
        <f>IF(D5&lt;=30,"1 to 30 days", IF(D5&lt;=60, "31 to 60 days", IF(D5&lt;=90, "61 to 90 days", IF(D5&lt;=120,"91 to 120 days", IF(D5&lt;=150,"121 to 150 days",IF(D5&lt;=240,"151 to 240 days","Above 240 days"))))))</f>
        <v>31 to 60 days</v>
      </c>
      <c r="F5" s="13">
        <v>695406.6719344327</v>
      </c>
      <c r="G5" s="33">
        <v>2</v>
      </c>
      <c r="H5" s="25" t="str">
        <f>IF(G5=1,"Visa",IF(G5=2,"Master"))</f>
        <v>Master</v>
      </c>
      <c r="I5" s="13" t="s">
        <v>41</v>
      </c>
      <c r="N5" s="36"/>
    </row>
    <row r="6" spans="1:14" x14ac:dyDescent="0.25">
      <c r="A6" s="17">
        <v>2.0220826800010002E+26</v>
      </c>
      <c r="B6" s="19">
        <v>44799</v>
      </c>
      <c r="C6" s="20">
        <v>44928</v>
      </c>
      <c r="D6" s="28">
        <f>C6-DATE(2022,11,30)</f>
        <v>33</v>
      </c>
      <c r="E6" s="23" t="str">
        <f>IF(D6&lt;=30,"1 to 30 days", IF(D6&lt;=60, "31 to 60 days", IF(D6&lt;=90, "61 to 90 days", IF(D6&lt;=120,"91 to 120 days", IF(D6&lt;=150,"121 to 150 days",IF(D6&lt;=240,"151 to 240 days","Above 240 days"))))))</f>
        <v>31 to 60 days</v>
      </c>
      <c r="F6" s="13">
        <v>20555070.968712408</v>
      </c>
      <c r="G6" s="33">
        <v>2</v>
      </c>
      <c r="H6" s="25" t="str">
        <f>IF(G6=1,"Visa",IF(G6=2,"Master"))</f>
        <v>Master</v>
      </c>
      <c r="I6" s="13" t="s">
        <v>40</v>
      </c>
      <c r="K6" s="35" t="s">
        <v>25</v>
      </c>
      <c r="L6" s="35" t="s">
        <v>19</v>
      </c>
    </row>
    <row r="7" spans="1:14" x14ac:dyDescent="0.25">
      <c r="A7" s="17">
        <v>2.0220826800010002E+26</v>
      </c>
      <c r="B7" s="19">
        <v>44799</v>
      </c>
      <c r="C7" s="20">
        <v>44929</v>
      </c>
      <c r="D7" s="28">
        <f>C7-DATE(2022,11,30)</f>
        <v>34</v>
      </c>
      <c r="E7" s="23" t="str">
        <f>IF(D7&lt;=30,"1 to 30 days", IF(D7&lt;=60, "31 to 60 days", IF(D7&lt;=90, "61 to 90 days", IF(D7&lt;=120,"91 to 120 days", IF(D7&lt;=150,"121 to 150 days",IF(D7&lt;=240,"151 to 240 days","Above 240 days"))))))</f>
        <v>31 to 60 days</v>
      </c>
      <c r="F7" s="13">
        <v>386020.38814695453</v>
      </c>
      <c r="G7" s="33">
        <v>2</v>
      </c>
      <c r="H7" s="25" t="str">
        <f>IF(G7=1,"Visa",IF(G7=2,"Master"))</f>
        <v>Master</v>
      </c>
      <c r="I7" s="13" t="s">
        <v>45</v>
      </c>
      <c r="K7" s="26" t="s">
        <v>22</v>
      </c>
      <c r="L7" s="27">
        <v>154832362.1311366</v>
      </c>
    </row>
    <row r="8" spans="1:14" x14ac:dyDescent="0.25">
      <c r="A8" s="17">
        <v>2.0220826800010002E+26</v>
      </c>
      <c r="B8" s="19">
        <v>44799</v>
      </c>
      <c r="C8" s="20">
        <v>44929</v>
      </c>
      <c r="D8" s="28">
        <f>C8-DATE(2022,11,30)</f>
        <v>34</v>
      </c>
      <c r="E8" s="23" t="str">
        <f>IF(D8&lt;=30,"1 to 30 days", IF(D8&lt;=60, "31 to 60 days", IF(D8&lt;=90, "61 to 90 days", IF(D8&lt;=120,"91 to 120 days", IF(D8&lt;=150,"121 to 150 days",IF(D8&lt;=240,"151 to 240 days","Above 240 days"))))))</f>
        <v>31 to 60 days</v>
      </c>
      <c r="F8" s="13">
        <v>2413278.8067082358</v>
      </c>
      <c r="G8" s="33">
        <v>2</v>
      </c>
      <c r="H8" s="25" t="str">
        <f>IF(G8=1,"Visa",IF(G8=2,"Master"))</f>
        <v>Master</v>
      </c>
      <c r="I8" s="13" t="s">
        <v>47</v>
      </c>
      <c r="K8" s="26" t="s">
        <v>31</v>
      </c>
      <c r="L8" s="27">
        <v>420530367.50505066</v>
      </c>
    </row>
    <row r="9" spans="1:14" x14ac:dyDescent="0.25">
      <c r="A9" s="17">
        <v>2.0220826800010002E+26</v>
      </c>
      <c r="B9" s="19">
        <v>44799</v>
      </c>
      <c r="C9" s="20">
        <v>44929</v>
      </c>
      <c r="D9" s="28">
        <f>C9-DATE(2022,11,30)</f>
        <v>34</v>
      </c>
      <c r="E9" s="23" t="str">
        <f>IF(D9&lt;=30,"1 to 30 days", IF(D9&lt;=60, "31 to 60 days", IF(D9&lt;=90, "61 to 90 days", IF(D9&lt;=120,"91 to 120 days", IF(D9&lt;=150,"121 to 150 days",IF(D9&lt;=240,"151 to 240 days","Above 240 days"))))))</f>
        <v>31 to 60 days</v>
      </c>
      <c r="F9" s="13">
        <v>203426.73729095972</v>
      </c>
      <c r="G9" s="33">
        <v>2</v>
      </c>
      <c r="H9" s="25" t="str">
        <f>IF(G9=1,"Visa",IF(G9=2,"Master"))</f>
        <v>Master</v>
      </c>
      <c r="I9" s="13" t="s">
        <v>46</v>
      </c>
      <c r="K9" s="26" t="s">
        <v>32</v>
      </c>
      <c r="L9" s="27">
        <v>192338898.21581092</v>
      </c>
    </row>
    <row r="10" spans="1:14" x14ac:dyDescent="0.25">
      <c r="A10" s="17">
        <v>2.0220826800010002E+26</v>
      </c>
      <c r="B10" s="19">
        <v>44799</v>
      </c>
      <c r="C10" s="20">
        <v>44929</v>
      </c>
      <c r="D10" s="28">
        <f>C10-DATE(2022,11,30)</f>
        <v>34</v>
      </c>
      <c r="E10" s="23" t="str">
        <f>IF(D10&lt;=30,"1 to 30 days", IF(D10&lt;=60, "31 to 60 days", IF(D10&lt;=90, "61 to 90 days", IF(D10&lt;=120,"91 to 120 days", IF(D10&lt;=150,"121 to 150 days",IF(D10&lt;=240,"151 to 240 days","Above 240 days"))))))</f>
        <v>31 to 60 days</v>
      </c>
      <c r="F10" s="13">
        <v>209772.61653745366</v>
      </c>
      <c r="G10" s="33">
        <v>2</v>
      </c>
      <c r="H10" s="25" t="str">
        <f>IF(G10=1,"Visa",IF(G10=2,"Master"))</f>
        <v>Master</v>
      </c>
      <c r="I10" s="13" t="s">
        <v>41</v>
      </c>
      <c r="K10" s="26" t="s">
        <v>26</v>
      </c>
      <c r="L10" s="27">
        <v>767701627.85199821</v>
      </c>
    </row>
    <row r="11" spans="1:14" x14ac:dyDescent="0.25">
      <c r="A11" s="17">
        <v>2.0220826800010002E+26</v>
      </c>
      <c r="B11" s="19">
        <v>44799</v>
      </c>
      <c r="C11" s="20">
        <v>44929</v>
      </c>
      <c r="D11" s="28">
        <f>C11-DATE(2022,11,30)</f>
        <v>34</v>
      </c>
      <c r="E11" s="23" t="str">
        <f>IF(D11&lt;=30,"1 to 30 days", IF(D11&lt;=60, "31 to 60 days", IF(D11&lt;=90, "61 to 90 days", IF(D11&lt;=120,"91 to 120 days", IF(D11&lt;=150,"121 to 150 days",IF(D11&lt;=240,"151 to 240 days","Above 240 days"))))))</f>
        <v>31 to 60 days</v>
      </c>
      <c r="F11" s="13">
        <v>6758855.3737813374</v>
      </c>
      <c r="G11" s="33">
        <v>2</v>
      </c>
      <c r="H11" s="25" t="str">
        <f>IF(G11=1,"Visa",IF(G11=2,"Master"))</f>
        <v>Master</v>
      </c>
      <c r="I11" s="13" t="s">
        <v>40</v>
      </c>
    </row>
    <row r="12" spans="1:14" x14ac:dyDescent="0.25">
      <c r="A12" s="17">
        <v>2.022102680001E+26</v>
      </c>
      <c r="B12" s="19">
        <v>44881</v>
      </c>
      <c r="C12" s="20">
        <v>44930</v>
      </c>
      <c r="D12" s="28">
        <f>C12-DATE(2022,11,30)</f>
        <v>35</v>
      </c>
      <c r="E12" s="23" t="str">
        <f>IF(D12&lt;=30,"1 to 30 days", IF(D12&lt;=60, "31 to 60 days", IF(D12&lt;=90, "61 to 90 days", IF(D12&lt;=120,"91 to 120 days", IF(D12&lt;=150,"121 to 150 days",IF(D12&lt;=240,"151 to 240 days","Above 240 days"))))))</f>
        <v>31 to 60 days</v>
      </c>
      <c r="F12" s="13">
        <v>37833.476005163844</v>
      </c>
      <c r="G12" s="33">
        <v>2</v>
      </c>
      <c r="H12" s="25" t="str">
        <f>IF(G12=1,"Visa",IF(G12=2,"Master"))</f>
        <v>Master</v>
      </c>
      <c r="I12" s="13" t="s">
        <v>46</v>
      </c>
    </row>
    <row r="13" spans="1:14" x14ac:dyDescent="0.25">
      <c r="A13" s="17">
        <v>2.0220909800010001E+26</v>
      </c>
      <c r="B13" s="19">
        <v>44813</v>
      </c>
      <c r="C13" s="20">
        <v>44931</v>
      </c>
      <c r="D13" s="28">
        <f>C13-DATE(2022,11,30)</f>
        <v>36</v>
      </c>
      <c r="E13" s="23" t="str">
        <f>IF(D13&lt;=30,"1 to 30 days", IF(D13&lt;=60, "31 to 60 days", IF(D13&lt;=90, "61 to 90 days", IF(D13&lt;=120,"91 to 120 days", IF(D13&lt;=150,"121 to 150 days",IF(D13&lt;=240,"151 to 240 days","Above 240 days"))))))</f>
        <v>31 to 60 days</v>
      </c>
      <c r="F13" s="13">
        <v>460557.49145339034</v>
      </c>
      <c r="G13" s="33">
        <v>1</v>
      </c>
      <c r="H13" s="25" t="str">
        <f>IF(G13=1,"Visa",IF(G13=2,"Master"))</f>
        <v>Visa</v>
      </c>
      <c r="I13" s="13" t="s">
        <v>45</v>
      </c>
    </row>
    <row r="14" spans="1:14" x14ac:dyDescent="0.25">
      <c r="A14" s="17">
        <v>2.0220909800010001E+26</v>
      </c>
      <c r="B14" s="19">
        <v>44813</v>
      </c>
      <c r="C14" s="20">
        <v>44931</v>
      </c>
      <c r="D14" s="28">
        <f>C14-DATE(2022,11,30)</f>
        <v>36</v>
      </c>
      <c r="E14" s="23" t="str">
        <f>IF(D14&lt;=30,"1 to 30 days", IF(D14&lt;=60, "31 to 60 days", IF(D14&lt;=90, "61 to 90 days", IF(D14&lt;=120,"91 to 120 days", IF(D14&lt;=150,"121 to 150 days",IF(D14&lt;=240,"151 to 240 days","Above 240 days"))))))</f>
        <v>31 to 60 days</v>
      </c>
      <c r="F14" s="13">
        <v>699258.0588401634</v>
      </c>
      <c r="G14" s="33">
        <v>1</v>
      </c>
      <c r="H14" s="25" t="str">
        <f>IF(G14=1,"Visa",IF(G14=2,"Master"))</f>
        <v>Visa</v>
      </c>
      <c r="I14" s="13" t="s">
        <v>46</v>
      </c>
    </row>
    <row r="15" spans="1:14" x14ac:dyDescent="0.25">
      <c r="A15" s="17">
        <v>2.022102680001E+26</v>
      </c>
      <c r="B15" s="19">
        <v>44881</v>
      </c>
      <c r="C15" s="20">
        <v>44931</v>
      </c>
      <c r="D15" s="28">
        <f>C15-DATE(2022,11,30)</f>
        <v>36</v>
      </c>
      <c r="E15" s="23" t="str">
        <f>IF(D15&lt;=30,"1 to 30 days", IF(D15&lt;=60, "31 to 60 days", IF(D15&lt;=90, "61 to 90 days", IF(D15&lt;=120,"91 to 120 days", IF(D15&lt;=150,"121 to 150 days",IF(D15&lt;=240,"151 to 240 days","Above 240 days"))))))</f>
        <v>31 to 60 days</v>
      </c>
      <c r="F15" s="13">
        <v>977377.72692936519</v>
      </c>
      <c r="G15" s="33">
        <v>2</v>
      </c>
      <c r="H15" s="25" t="str">
        <f>IF(G15=1,"Visa",IF(G15=2,"Master"))</f>
        <v>Master</v>
      </c>
      <c r="I15" s="13" t="s">
        <v>46</v>
      </c>
      <c r="K15" s="35" t="s">
        <v>25</v>
      </c>
      <c r="L15" s="35" t="s">
        <v>19</v>
      </c>
    </row>
    <row r="16" spans="1:14" x14ac:dyDescent="0.25">
      <c r="A16" s="17">
        <v>2.022102680001E+26</v>
      </c>
      <c r="B16" s="19">
        <v>44881</v>
      </c>
      <c r="C16" s="20">
        <v>44931</v>
      </c>
      <c r="D16" s="28">
        <f>C16-DATE(2022,11,30)</f>
        <v>36</v>
      </c>
      <c r="E16" s="23" t="str">
        <f>IF(D16&lt;=30,"1 to 30 days", IF(D16&lt;=60, "31 to 60 days", IF(D16&lt;=90, "61 to 90 days", IF(D16&lt;=120,"91 to 120 days", IF(D16&lt;=150,"121 to 150 days",IF(D16&lt;=240,"151 to 240 days","Above 240 days"))))))</f>
        <v>31 to 60 days</v>
      </c>
      <c r="F16" s="13">
        <v>126835.70994843839</v>
      </c>
      <c r="G16" s="33">
        <v>2</v>
      </c>
      <c r="H16" s="25" t="str">
        <f>IF(G16=1,"Visa",IF(G16=2,"Master"))</f>
        <v>Master</v>
      </c>
      <c r="I16" s="13" t="s">
        <v>45</v>
      </c>
      <c r="K16" s="26" t="s">
        <v>23</v>
      </c>
      <c r="L16" s="27">
        <v>351215985.93338311</v>
      </c>
    </row>
    <row r="17" spans="1:12" x14ac:dyDescent="0.25">
      <c r="A17" s="17">
        <v>2.022102680001E+26</v>
      </c>
      <c r="B17" s="19">
        <v>44886</v>
      </c>
      <c r="C17" s="20">
        <v>44931</v>
      </c>
      <c r="D17" s="28">
        <f>C17-DATE(2022,11,30)</f>
        <v>36</v>
      </c>
      <c r="E17" s="23" t="str">
        <f>IF(D17&lt;=30,"1 to 30 days", IF(D17&lt;=60, "31 to 60 days", IF(D17&lt;=90, "61 to 90 days", IF(D17&lt;=120,"91 to 120 days", IF(D17&lt;=150,"121 to 150 days",IF(D17&lt;=240,"151 to 240 days","Above 240 days"))))))</f>
        <v>31 to 60 days</v>
      </c>
      <c r="F17" s="13">
        <v>47263.875964252824</v>
      </c>
      <c r="G17" s="33">
        <v>1</v>
      </c>
      <c r="H17" s="25" t="str">
        <f>IF(G17=1,"Visa",IF(G17=2,"Master"))</f>
        <v>Visa</v>
      </c>
      <c r="I17" s="13" t="s">
        <v>41</v>
      </c>
      <c r="K17" s="26" t="s">
        <v>24</v>
      </c>
      <c r="L17" s="27">
        <v>416485641.9186151</v>
      </c>
    </row>
    <row r="18" spans="1:12" x14ac:dyDescent="0.25">
      <c r="A18" s="17">
        <v>2.0220623000010001E+26</v>
      </c>
      <c r="B18" s="19">
        <v>44735</v>
      </c>
      <c r="C18" s="20">
        <v>44932</v>
      </c>
      <c r="D18" s="28">
        <f>C18-DATE(2022,11,30)</f>
        <v>37</v>
      </c>
      <c r="E18" s="23" t="str">
        <f>IF(D18&lt;=30,"1 to 30 days", IF(D18&lt;=60, "31 to 60 days", IF(D18&lt;=90, "61 to 90 days", IF(D18&lt;=120,"91 to 120 days", IF(D18&lt;=150,"121 to 150 days",IF(D18&lt;=240,"151 to 240 days","Above 240 days"))))))</f>
        <v>31 to 60 days</v>
      </c>
      <c r="F18" s="13">
        <v>115998.37319899679</v>
      </c>
      <c r="G18" s="33">
        <v>2</v>
      </c>
      <c r="H18" s="25" t="str">
        <f>IF(G18=1,"Visa",IF(G18=2,"Master"))</f>
        <v>Master</v>
      </c>
      <c r="I18" s="13" t="s">
        <v>36</v>
      </c>
      <c r="K18" s="26" t="s">
        <v>26</v>
      </c>
      <c r="L18" s="27">
        <v>767701627.85199821</v>
      </c>
    </row>
    <row r="19" spans="1:12" x14ac:dyDescent="0.25">
      <c r="A19" s="17">
        <v>2.0220623000010001E+26</v>
      </c>
      <c r="B19" s="19">
        <v>44735</v>
      </c>
      <c r="C19" s="20">
        <v>44932</v>
      </c>
      <c r="D19" s="28">
        <f>C19-DATE(2022,11,30)</f>
        <v>37</v>
      </c>
      <c r="E19" s="23" t="str">
        <f>IF(D19&lt;=30,"1 to 30 days", IF(D19&lt;=60, "31 to 60 days", IF(D19&lt;=90, "61 to 90 days", IF(D19&lt;=120,"91 to 120 days", IF(D19&lt;=150,"121 to 150 days",IF(D19&lt;=240,"151 to 240 days","Above 240 days"))))))</f>
        <v>31 to 60 days</v>
      </c>
      <c r="F19" s="13">
        <v>60710.270381594295</v>
      </c>
      <c r="G19" s="33">
        <v>2</v>
      </c>
      <c r="H19" s="25" t="str">
        <f>IF(G19=1,"Visa",IF(G19=2,"Master"))</f>
        <v>Master</v>
      </c>
      <c r="I19" s="13" t="s">
        <v>35</v>
      </c>
    </row>
    <row r="20" spans="1:12" x14ac:dyDescent="0.25">
      <c r="A20" s="17">
        <v>2.022062700001E+26</v>
      </c>
      <c r="B20" s="19">
        <v>44739</v>
      </c>
      <c r="C20" s="20">
        <v>44932</v>
      </c>
      <c r="D20" s="28">
        <f>C20-DATE(2022,11,30)</f>
        <v>37</v>
      </c>
      <c r="E20" s="23" t="str">
        <f>IF(D20&lt;=30,"1 to 30 days", IF(D20&lt;=60, "31 to 60 days", IF(D20&lt;=90, "61 to 90 days", IF(D20&lt;=120,"91 to 120 days", IF(D20&lt;=150,"121 to 150 days",IF(D20&lt;=240,"151 to 240 days","Above 240 days"))))))</f>
        <v>31 to 60 days</v>
      </c>
      <c r="F20" s="13">
        <v>125564.97598711077</v>
      </c>
      <c r="G20" s="33">
        <v>1</v>
      </c>
      <c r="H20" s="25" t="str">
        <f>IF(G20=1,"Visa",IF(G20=2,"Master"))</f>
        <v>Visa</v>
      </c>
      <c r="I20" s="13" t="s">
        <v>37</v>
      </c>
    </row>
    <row r="21" spans="1:12" x14ac:dyDescent="0.25">
      <c r="A21" s="17">
        <v>2.022062700001E+26</v>
      </c>
      <c r="B21" s="19">
        <v>44739</v>
      </c>
      <c r="C21" s="20">
        <v>44932</v>
      </c>
      <c r="D21" s="28">
        <f>C21-DATE(2022,11,30)</f>
        <v>37</v>
      </c>
      <c r="E21" s="23" t="str">
        <f>IF(D21&lt;=30,"1 to 30 days", IF(D21&lt;=60, "31 to 60 days", IF(D21&lt;=90, "61 to 90 days", IF(D21&lt;=120,"91 to 120 days", IF(D21&lt;=150,"121 to 150 days",IF(D21&lt;=240,"151 to 240 days","Above 240 days"))))))</f>
        <v>31 to 60 days</v>
      </c>
      <c r="F21" s="13">
        <v>251548.06073110874</v>
      </c>
      <c r="G21" s="33">
        <v>1</v>
      </c>
      <c r="H21" s="25" t="str">
        <f>IF(G21=1,"Visa",IF(G21=2,"Master"))</f>
        <v>Visa</v>
      </c>
      <c r="I21" s="13" t="s">
        <v>36</v>
      </c>
    </row>
    <row r="22" spans="1:12" x14ac:dyDescent="0.25">
      <c r="A22" s="17">
        <v>2.022062700001E+26</v>
      </c>
      <c r="B22" s="19">
        <v>44739</v>
      </c>
      <c r="C22" s="20">
        <v>44932</v>
      </c>
      <c r="D22" s="28">
        <f>C22-DATE(2022,11,30)</f>
        <v>37</v>
      </c>
      <c r="E22" s="23" t="str">
        <f>IF(D22&lt;=30,"1 to 30 days", IF(D22&lt;=60, "31 to 60 days", IF(D22&lt;=90, "61 to 90 days", IF(D22&lt;=120,"91 to 120 days", IF(D22&lt;=150,"121 to 150 days",IF(D22&lt;=240,"151 to 240 days","Above 240 days"))))))</f>
        <v>31 to 60 days</v>
      </c>
      <c r="F22" s="13">
        <v>100252.65715900902</v>
      </c>
      <c r="G22" s="33">
        <v>1</v>
      </c>
      <c r="H22" s="25" t="str">
        <f>IF(G22=1,"Visa",IF(G22=2,"Master"))</f>
        <v>Visa</v>
      </c>
      <c r="I22" s="13" t="s">
        <v>38</v>
      </c>
    </row>
    <row r="23" spans="1:12" x14ac:dyDescent="0.25">
      <c r="A23" s="17">
        <v>2.022062700001E+26</v>
      </c>
      <c r="B23" s="19">
        <v>44739</v>
      </c>
      <c r="C23" s="20">
        <v>44932</v>
      </c>
      <c r="D23" s="28">
        <f>C23-DATE(2022,11,30)</f>
        <v>37</v>
      </c>
      <c r="E23" s="23" t="str">
        <f>IF(D23&lt;=30,"1 to 30 days", IF(D23&lt;=60, "31 to 60 days", IF(D23&lt;=90, "61 to 90 days", IF(D23&lt;=120,"91 to 120 days", IF(D23&lt;=150,"121 to 150 days",IF(D23&lt;=240,"151 to 240 days","Above 240 days"))))))</f>
        <v>31 to 60 days</v>
      </c>
      <c r="F23" s="13">
        <v>32668.921341791163</v>
      </c>
      <c r="G23" s="33">
        <v>1</v>
      </c>
      <c r="H23" s="25" t="str">
        <f>IF(G23=1,"Visa",IF(G23=2,"Master"))</f>
        <v>Visa</v>
      </c>
      <c r="I23" s="13" t="s">
        <v>35</v>
      </c>
    </row>
    <row r="24" spans="1:12" x14ac:dyDescent="0.25">
      <c r="A24" s="17">
        <v>2.0220909800010001E+26</v>
      </c>
      <c r="B24" s="19">
        <v>44813</v>
      </c>
      <c r="C24" s="20">
        <v>44932</v>
      </c>
      <c r="D24" s="28">
        <f>C24-DATE(2022,11,30)</f>
        <v>37</v>
      </c>
      <c r="E24" s="23" t="str">
        <f>IF(D24&lt;=30,"1 to 30 days", IF(D24&lt;=60, "31 to 60 days", IF(D24&lt;=90, "61 to 90 days", IF(D24&lt;=120,"91 to 120 days", IF(D24&lt;=150,"121 to 150 days",IF(D24&lt;=240,"151 to 240 days","Above 240 days"))))))</f>
        <v>31 to 60 days</v>
      </c>
      <c r="F24" s="13">
        <v>1321339.0355150208</v>
      </c>
      <c r="G24" s="33">
        <v>1</v>
      </c>
      <c r="H24" s="25" t="str">
        <f>IF(G24=1,"Visa",IF(G24=2,"Master"))</f>
        <v>Visa</v>
      </c>
      <c r="I24" s="13" t="s">
        <v>45</v>
      </c>
    </row>
    <row r="25" spans="1:12" x14ac:dyDescent="0.25">
      <c r="A25" s="17">
        <v>2.0220909800010001E+26</v>
      </c>
      <c r="B25" s="19">
        <v>44813</v>
      </c>
      <c r="C25" s="20">
        <v>44932</v>
      </c>
      <c r="D25" s="28">
        <f>C25-DATE(2022,11,30)</f>
        <v>37</v>
      </c>
      <c r="E25" s="23" t="str">
        <f>IF(D25&lt;=30,"1 to 30 days", IF(D25&lt;=60, "31 to 60 days", IF(D25&lt;=90, "61 to 90 days", IF(D25&lt;=120,"91 to 120 days", IF(D25&lt;=150,"121 to 150 days",IF(D25&lt;=240,"151 to 240 days","Above 240 days"))))))</f>
        <v>31 to 60 days</v>
      </c>
      <c r="F25" s="13">
        <v>1614553.4543338546</v>
      </c>
      <c r="G25" s="33">
        <v>1</v>
      </c>
      <c r="H25" s="25" t="str">
        <f>IF(G25=1,"Visa",IF(G25=2,"Master"))</f>
        <v>Visa</v>
      </c>
      <c r="I25" s="13" t="s">
        <v>47</v>
      </c>
    </row>
    <row r="26" spans="1:12" x14ac:dyDescent="0.25">
      <c r="A26" s="17">
        <v>2.0220909800010001E+26</v>
      </c>
      <c r="B26" s="19">
        <v>44813</v>
      </c>
      <c r="C26" s="20">
        <v>44932</v>
      </c>
      <c r="D26" s="28">
        <f>C26-DATE(2022,11,30)</f>
        <v>37</v>
      </c>
      <c r="E26" s="23" t="str">
        <f>IF(D26&lt;=30,"1 to 30 days", IF(D26&lt;=60, "31 to 60 days", IF(D26&lt;=90, "61 to 90 days", IF(D26&lt;=120,"91 to 120 days", IF(D26&lt;=150,"121 to 150 days",IF(D26&lt;=240,"151 to 240 days","Above 240 days"))))))</f>
        <v>31 to 60 days</v>
      </c>
      <c r="F26" s="13">
        <v>1695646.0461822816</v>
      </c>
      <c r="G26" s="33">
        <v>1</v>
      </c>
      <c r="H26" s="25" t="str">
        <f>IF(G26=1,"Visa",IF(G26=2,"Master"))</f>
        <v>Visa</v>
      </c>
      <c r="I26" s="13" t="s">
        <v>46</v>
      </c>
    </row>
    <row r="27" spans="1:12" x14ac:dyDescent="0.25">
      <c r="A27" s="17">
        <v>2.0220909800010001E+26</v>
      </c>
      <c r="B27" s="19">
        <v>44813</v>
      </c>
      <c r="C27" s="20">
        <v>44932</v>
      </c>
      <c r="D27" s="28">
        <f>C27-DATE(2022,11,30)</f>
        <v>37</v>
      </c>
      <c r="E27" s="23" t="str">
        <f>IF(D27&lt;=30,"1 to 30 days", IF(D27&lt;=60, "31 to 60 days", IF(D27&lt;=90, "61 to 90 days", IF(D27&lt;=120,"91 to 120 days", IF(D27&lt;=150,"121 to 150 days",IF(D27&lt;=240,"151 to 240 days","Above 240 days"))))))</f>
        <v>31 to 60 days</v>
      </c>
      <c r="F27" s="13">
        <v>510427.26170003181</v>
      </c>
      <c r="G27" s="33">
        <v>1</v>
      </c>
      <c r="H27" s="25" t="str">
        <f>IF(G27=1,"Visa",IF(G27=2,"Master"))</f>
        <v>Visa</v>
      </c>
      <c r="I27" s="13" t="s">
        <v>41</v>
      </c>
    </row>
    <row r="28" spans="1:12" x14ac:dyDescent="0.25">
      <c r="A28" s="17">
        <v>2.022091580001E+26</v>
      </c>
      <c r="B28" s="19">
        <v>44823</v>
      </c>
      <c r="C28" s="20">
        <v>44932</v>
      </c>
      <c r="D28" s="28">
        <f>C28-DATE(2022,11,30)</f>
        <v>37</v>
      </c>
      <c r="E28" s="23" t="str">
        <f>IF(D28&lt;=30,"1 to 30 days", IF(D28&lt;=60, "31 to 60 days", IF(D28&lt;=90, "61 to 90 days", IF(D28&lt;=120,"91 to 120 days", IF(D28&lt;=150,"121 to 150 days",IF(D28&lt;=240,"151 to 240 days","Above 240 days"))))))</f>
        <v>31 to 60 days</v>
      </c>
      <c r="F28" s="13">
        <v>12443.676541111623</v>
      </c>
      <c r="G28" s="33">
        <v>1</v>
      </c>
      <c r="H28" s="25" t="str">
        <f>IF(G28=1,"Visa",IF(G28=2,"Master"))</f>
        <v>Visa</v>
      </c>
      <c r="I28" s="13" t="s">
        <v>41</v>
      </c>
    </row>
    <row r="29" spans="1:12" x14ac:dyDescent="0.25">
      <c r="A29" s="17">
        <v>2.022102680001E+26</v>
      </c>
      <c r="B29" s="19">
        <v>44917</v>
      </c>
      <c r="C29" s="20">
        <v>44932</v>
      </c>
      <c r="D29" s="28">
        <f>C29-DATE(2022,11,30)</f>
        <v>37</v>
      </c>
      <c r="E29" s="23" t="str">
        <f>IF(D29&lt;=30,"1 to 30 days", IF(D29&lt;=60, "31 to 60 days", IF(D29&lt;=90, "61 to 90 days", IF(D29&lt;=120,"91 to 120 days", IF(D29&lt;=150,"121 to 150 days",IF(D29&lt;=240,"151 to 240 days","Above 240 days"))))))</f>
        <v>31 to 60 days</v>
      </c>
      <c r="F29" s="13">
        <v>8428116.8562265877</v>
      </c>
      <c r="G29" s="33">
        <v>1</v>
      </c>
      <c r="H29" s="25" t="str">
        <f>IF(G29=1,"Visa",IF(G29=2,"Master"))</f>
        <v>Visa</v>
      </c>
      <c r="I29" s="13" t="s">
        <v>46</v>
      </c>
    </row>
    <row r="30" spans="1:12" x14ac:dyDescent="0.25">
      <c r="A30" s="17">
        <v>2.0220623000010001E+26</v>
      </c>
      <c r="B30" s="19">
        <v>44735</v>
      </c>
      <c r="C30" s="20">
        <v>44935</v>
      </c>
      <c r="D30" s="28">
        <f>C30-DATE(2022,11,30)</f>
        <v>40</v>
      </c>
      <c r="E30" s="23" t="str">
        <f>IF(D30&lt;=30,"1 to 30 days", IF(D30&lt;=60, "31 to 60 days", IF(D30&lt;=90, "61 to 90 days", IF(D30&lt;=120,"91 to 120 days", IF(D30&lt;=150,"121 to 150 days",IF(D30&lt;=240,"151 to 240 days","Above 240 days"))))))</f>
        <v>31 to 60 days</v>
      </c>
      <c r="F30" s="13">
        <v>298667.24916688225</v>
      </c>
      <c r="G30" s="33">
        <v>2</v>
      </c>
      <c r="H30" s="25" t="str">
        <f>IF(G30=1,"Visa",IF(G30=2,"Master"))</f>
        <v>Master</v>
      </c>
      <c r="I30" s="13" t="s">
        <v>36</v>
      </c>
    </row>
    <row r="31" spans="1:12" x14ac:dyDescent="0.25">
      <c r="A31" s="17">
        <v>2.0220623000010001E+26</v>
      </c>
      <c r="B31" s="19">
        <v>44735</v>
      </c>
      <c r="C31" s="20">
        <v>44935</v>
      </c>
      <c r="D31" s="28">
        <f>C31-DATE(2022,11,30)</f>
        <v>40</v>
      </c>
      <c r="E31" s="23" t="str">
        <f>IF(D31&lt;=30,"1 to 30 days", IF(D31&lt;=60, "31 to 60 days", IF(D31&lt;=90, "61 to 90 days", IF(D31&lt;=120,"91 to 120 days", IF(D31&lt;=150,"121 to 150 days",IF(D31&lt;=240,"151 to 240 days","Above 240 days"))))))</f>
        <v>31 to 60 days</v>
      </c>
      <c r="F31" s="13">
        <v>151458.47909857598</v>
      </c>
      <c r="G31" s="33">
        <v>2</v>
      </c>
      <c r="H31" s="25" t="str">
        <f>IF(G31=1,"Visa",IF(G31=2,"Master"))</f>
        <v>Master</v>
      </c>
      <c r="I31" s="13" t="s">
        <v>35</v>
      </c>
    </row>
    <row r="32" spans="1:12" x14ac:dyDescent="0.25">
      <c r="A32" s="17">
        <v>2.022062700001E+26</v>
      </c>
      <c r="B32" s="19">
        <v>44739</v>
      </c>
      <c r="C32" s="20">
        <v>44935</v>
      </c>
      <c r="D32" s="28">
        <f>C32-DATE(2022,11,30)</f>
        <v>40</v>
      </c>
      <c r="E32" s="23" t="str">
        <f>IF(D32&lt;=30,"1 to 30 days", IF(D32&lt;=60, "31 to 60 days", IF(D32&lt;=90, "61 to 90 days", IF(D32&lt;=120,"91 to 120 days", IF(D32&lt;=150,"121 to 150 days",IF(D32&lt;=240,"151 to 240 days","Above 240 days"))))))</f>
        <v>31 to 60 days</v>
      </c>
      <c r="F32" s="13">
        <v>2311906.8822825202</v>
      </c>
      <c r="G32" s="33">
        <v>1</v>
      </c>
      <c r="H32" s="25" t="str">
        <f>IF(G32=1,"Visa",IF(G32=2,"Master"))</f>
        <v>Visa</v>
      </c>
      <c r="I32" s="13" t="s">
        <v>37</v>
      </c>
    </row>
    <row r="33" spans="1:9" x14ac:dyDescent="0.25">
      <c r="A33" s="17">
        <v>2.022062700001E+26</v>
      </c>
      <c r="B33" s="19">
        <v>44739</v>
      </c>
      <c r="C33" s="20">
        <v>44935</v>
      </c>
      <c r="D33" s="28">
        <f>C33-DATE(2022,11,30)</f>
        <v>40</v>
      </c>
      <c r="E33" s="23" t="str">
        <f>IF(D33&lt;=30,"1 to 30 days", IF(D33&lt;=60, "31 to 60 days", IF(D33&lt;=90, "61 to 90 days", IF(D33&lt;=120,"91 to 120 days", IF(D33&lt;=150,"121 to 150 days",IF(D33&lt;=240,"151 to 240 days","Above 240 days"))))))</f>
        <v>31 to 60 days</v>
      </c>
      <c r="F33" s="13">
        <v>2120471.2669169595</v>
      </c>
      <c r="G33" s="33">
        <v>1</v>
      </c>
      <c r="H33" s="25" t="str">
        <f>IF(G33=1,"Visa",IF(G33=2,"Master"))</f>
        <v>Visa</v>
      </c>
      <c r="I33" s="13" t="s">
        <v>36</v>
      </c>
    </row>
    <row r="34" spans="1:9" x14ac:dyDescent="0.25">
      <c r="A34" s="17">
        <v>2.022062700001E+26</v>
      </c>
      <c r="B34" s="19">
        <v>44739</v>
      </c>
      <c r="C34" s="20">
        <v>44935</v>
      </c>
      <c r="D34" s="28">
        <f>C34-DATE(2022,11,30)</f>
        <v>40</v>
      </c>
      <c r="E34" s="23" t="str">
        <f>IF(D34&lt;=30,"1 to 30 days", IF(D34&lt;=60, "31 to 60 days", IF(D34&lt;=90, "61 to 90 days", IF(D34&lt;=120,"91 to 120 days", IF(D34&lt;=150,"121 to 150 days",IF(D34&lt;=240,"151 to 240 days","Above 240 days"))))))</f>
        <v>31 to 60 days</v>
      </c>
      <c r="F34" s="13">
        <v>982423.68538271543</v>
      </c>
      <c r="G34" s="33">
        <v>1</v>
      </c>
      <c r="H34" s="25" t="str">
        <f>IF(G34=1,"Visa",IF(G34=2,"Master"))</f>
        <v>Visa</v>
      </c>
      <c r="I34" s="13" t="s">
        <v>38</v>
      </c>
    </row>
    <row r="35" spans="1:9" x14ac:dyDescent="0.25">
      <c r="A35" s="17">
        <v>2.022062700001E+26</v>
      </c>
      <c r="B35" s="19">
        <v>44739</v>
      </c>
      <c r="C35" s="20">
        <v>44935</v>
      </c>
      <c r="D35" s="28">
        <f>C35-DATE(2022,11,30)</f>
        <v>40</v>
      </c>
      <c r="E35" s="23" t="str">
        <f>IF(D35&lt;=30,"1 to 30 days", IF(D35&lt;=60, "31 to 60 days", IF(D35&lt;=90, "61 to 90 days", IF(D35&lt;=120,"91 to 120 days", IF(D35&lt;=150,"121 to 150 days",IF(D35&lt;=240,"151 to 240 days","Above 240 days"))))))</f>
        <v>31 to 60 days</v>
      </c>
      <c r="F35" s="13">
        <v>245243.47170611031</v>
      </c>
      <c r="G35" s="33">
        <v>1</v>
      </c>
      <c r="H35" s="25" t="str">
        <f>IF(G35=1,"Visa",IF(G35=2,"Master"))</f>
        <v>Visa</v>
      </c>
      <c r="I35" s="13" t="s">
        <v>35</v>
      </c>
    </row>
    <row r="36" spans="1:9" x14ac:dyDescent="0.25">
      <c r="A36" s="17">
        <v>2.022102680001E+26</v>
      </c>
      <c r="B36" s="19">
        <v>44918</v>
      </c>
      <c r="C36" s="20">
        <v>44935</v>
      </c>
      <c r="D36" s="28">
        <f>C36-DATE(2022,11,30)</f>
        <v>40</v>
      </c>
      <c r="E36" s="23" t="str">
        <f>IF(D36&lt;=30,"1 to 30 days", IF(D36&lt;=60, "31 to 60 days", IF(D36&lt;=90, "61 to 90 days", IF(D36&lt;=120,"91 to 120 days", IF(D36&lt;=150,"121 to 150 days",IF(D36&lt;=240,"151 to 240 days","Above 240 days"))))))</f>
        <v>31 to 60 days</v>
      </c>
      <c r="F36" s="13">
        <v>5681661.9026598139</v>
      </c>
      <c r="G36" s="33">
        <v>1</v>
      </c>
      <c r="H36" s="25" t="str">
        <f>IF(G36=1,"Visa",IF(G36=2,"Master"))</f>
        <v>Visa</v>
      </c>
      <c r="I36" s="13" t="s">
        <v>47</v>
      </c>
    </row>
    <row r="37" spans="1:9" x14ac:dyDescent="0.25">
      <c r="A37" s="17">
        <v>2.022102680001E+26</v>
      </c>
      <c r="B37" s="19">
        <v>44918</v>
      </c>
      <c r="C37" s="20">
        <v>44935</v>
      </c>
      <c r="D37" s="28">
        <f>C37-DATE(2022,11,30)</f>
        <v>40</v>
      </c>
      <c r="E37" s="23" t="str">
        <f>IF(D37&lt;=30,"1 to 30 days", IF(D37&lt;=60, "31 to 60 days", IF(D37&lt;=90, "61 to 90 days", IF(D37&lt;=120,"91 to 120 days", IF(D37&lt;=150,"121 to 150 days",IF(D37&lt;=240,"151 to 240 days","Above 240 days"))))))</f>
        <v>31 to 60 days</v>
      </c>
      <c r="F37" s="13">
        <v>3990414.7036954435</v>
      </c>
      <c r="G37" s="33">
        <v>1</v>
      </c>
      <c r="H37" s="25" t="str">
        <f>IF(G37=1,"Visa",IF(G37=2,"Master"))</f>
        <v>Visa</v>
      </c>
      <c r="I37" s="13" t="s">
        <v>41</v>
      </c>
    </row>
    <row r="38" spans="1:9" x14ac:dyDescent="0.25">
      <c r="A38" s="17">
        <v>2.0220623000010001E+26</v>
      </c>
      <c r="B38" s="19">
        <v>44735</v>
      </c>
      <c r="C38" s="20">
        <v>44936</v>
      </c>
      <c r="D38" s="28">
        <f>C38-DATE(2022,11,30)</f>
        <v>41</v>
      </c>
      <c r="E38" s="23" t="str">
        <f>IF(D38&lt;=30,"1 to 30 days", IF(D38&lt;=60, "31 to 60 days", IF(D38&lt;=90, "61 to 90 days", IF(D38&lt;=120,"91 to 120 days", IF(D38&lt;=150,"121 to 150 days",IF(D38&lt;=240,"151 to 240 days","Above 240 days"))))))</f>
        <v>31 to 60 days</v>
      </c>
      <c r="F38" s="13">
        <v>89651.327713713181</v>
      </c>
      <c r="G38" s="33">
        <v>2</v>
      </c>
      <c r="H38" s="25" t="str">
        <f>IF(G38=1,"Visa",IF(G38=2,"Master"))</f>
        <v>Master</v>
      </c>
      <c r="I38" s="13" t="s">
        <v>36</v>
      </c>
    </row>
    <row r="39" spans="1:9" x14ac:dyDescent="0.25">
      <c r="A39" s="17">
        <v>2.0220623000010001E+26</v>
      </c>
      <c r="B39" s="19">
        <v>44735</v>
      </c>
      <c r="C39" s="20">
        <v>44936</v>
      </c>
      <c r="D39" s="28">
        <f>C39-DATE(2022,11,30)</f>
        <v>41</v>
      </c>
      <c r="E39" s="23" t="str">
        <f>IF(D39&lt;=30,"1 to 30 days", IF(D39&lt;=60, "31 to 60 days", IF(D39&lt;=90, "61 to 90 days", IF(D39&lt;=120,"91 to 120 days", IF(D39&lt;=150,"121 to 150 days",IF(D39&lt;=240,"151 to 240 days","Above 240 days"))))))</f>
        <v>31 to 60 days</v>
      </c>
      <c r="F39" s="13">
        <v>67526.412008978848</v>
      </c>
      <c r="G39" s="33">
        <v>2</v>
      </c>
      <c r="H39" s="25" t="str">
        <f>IF(G39=1,"Visa",IF(G39=2,"Master"))</f>
        <v>Master</v>
      </c>
      <c r="I39" s="13" t="s">
        <v>35</v>
      </c>
    </row>
    <row r="40" spans="1:9" x14ac:dyDescent="0.25">
      <c r="A40" s="17">
        <v>2.022062700001E+26</v>
      </c>
      <c r="B40" s="19">
        <v>44739</v>
      </c>
      <c r="C40" s="20">
        <v>44936</v>
      </c>
      <c r="D40" s="28">
        <f>C40-DATE(2022,11,30)</f>
        <v>41</v>
      </c>
      <c r="E40" s="23" t="str">
        <f>IF(D40&lt;=30,"1 to 30 days", IF(D40&lt;=60, "31 to 60 days", IF(D40&lt;=90, "61 to 90 days", IF(D40&lt;=120,"91 to 120 days", IF(D40&lt;=150,"121 to 150 days",IF(D40&lt;=240,"151 to 240 days","Above 240 days"))))))</f>
        <v>31 to 60 days</v>
      </c>
      <c r="F40" s="13">
        <v>472488.54898994224</v>
      </c>
      <c r="G40" s="33">
        <v>1</v>
      </c>
      <c r="H40" s="25" t="str">
        <f>IF(G40=1,"Visa",IF(G40=2,"Master"))</f>
        <v>Visa</v>
      </c>
      <c r="I40" s="13" t="s">
        <v>37</v>
      </c>
    </row>
    <row r="41" spans="1:9" x14ac:dyDescent="0.25">
      <c r="A41" s="17">
        <v>2.022062700001E+26</v>
      </c>
      <c r="B41" s="19">
        <v>44739</v>
      </c>
      <c r="C41" s="20">
        <v>44936</v>
      </c>
      <c r="D41" s="28">
        <f>C41-DATE(2022,11,30)</f>
        <v>41</v>
      </c>
      <c r="E41" s="23" t="str">
        <f>IF(D41&lt;=30,"1 to 30 days", IF(D41&lt;=60, "31 to 60 days", IF(D41&lt;=90, "61 to 90 days", IF(D41&lt;=120,"91 to 120 days", IF(D41&lt;=150,"121 to 150 days",IF(D41&lt;=240,"151 to 240 days","Above 240 days"))))))</f>
        <v>31 to 60 days</v>
      </c>
      <c r="F41" s="13">
        <v>474613.7868653714</v>
      </c>
      <c r="G41" s="33">
        <v>1</v>
      </c>
      <c r="H41" s="25" t="str">
        <f>IF(G41=1,"Visa",IF(G41=2,"Master"))</f>
        <v>Visa</v>
      </c>
      <c r="I41" s="13" t="s">
        <v>36</v>
      </c>
    </row>
    <row r="42" spans="1:9" x14ac:dyDescent="0.25">
      <c r="A42" s="17">
        <v>2.022062700001E+26</v>
      </c>
      <c r="B42" s="19">
        <v>44739</v>
      </c>
      <c r="C42" s="20">
        <v>44936</v>
      </c>
      <c r="D42" s="28">
        <f>C42-DATE(2022,11,30)</f>
        <v>41</v>
      </c>
      <c r="E42" s="23" t="str">
        <f>IF(D42&lt;=30,"1 to 30 days", IF(D42&lt;=60, "31 to 60 days", IF(D42&lt;=90, "61 to 90 days", IF(D42&lt;=120,"91 to 120 days", IF(D42&lt;=150,"121 to 150 days",IF(D42&lt;=240,"151 to 240 days","Above 240 days"))))))</f>
        <v>31 to 60 days</v>
      </c>
      <c r="F42" s="13">
        <v>196056.76707210479</v>
      </c>
      <c r="G42" s="33">
        <v>1</v>
      </c>
      <c r="H42" s="25" t="str">
        <f>IF(G42=1,"Visa",IF(G42=2,"Master"))</f>
        <v>Visa</v>
      </c>
      <c r="I42" s="13" t="s">
        <v>38</v>
      </c>
    </row>
    <row r="43" spans="1:9" x14ac:dyDescent="0.25">
      <c r="A43" s="17">
        <v>2.022062700001E+26</v>
      </c>
      <c r="B43" s="19">
        <v>44739</v>
      </c>
      <c r="C43" s="20">
        <v>44936</v>
      </c>
      <c r="D43" s="28">
        <f>C43-DATE(2022,11,30)</f>
        <v>41</v>
      </c>
      <c r="E43" s="23" t="str">
        <f>IF(D43&lt;=30,"1 to 30 days", IF(D43&lt;=60, "31 to 60 days", IF(D43&lt;=90, "61 to 90 days", IF(D43&lt;=120,"91 to 120 days", IF(D43&lt;=150,"121 to 150 days",IF(D43&lt;=240,"151 to 240 days","Above 240 days"))))))</f>
        <v>31 to 60 days</v>
      </c>
      <c r="F43" s="13">
        <v>54310.590166404399</v>
      </c>
      <c r="G43" s="33">
        <v>1</v>
      </c>
      <c r="H43" s="25" t="str">
        <f>IF(G43=1,"Visa",IF(G43=2,"Master"))</f>
        <v>Visa</v>
      </c>
      <c r="I43" s="13" t="s">
        <v>35</v>
      </c>
    </row>
    <row r="44" spans="1:9" x14ac:dyDescent="0.25">
      <c r="A44" s="17">
        <v>2.0220623000010001E+26</v>
      </c>
      <c r="B44" s="19">
        <v>44735</v>
      </c>
      <c r="C44" s="20">
        <v>44937</v>
      </c>
      <c r="D44" s="28">
        <f>C44-DATE(2022,11,30)</f>
        <v>42</v>
      </c>
      <c r="E44" s="23" t="str">
        <f>IF(D44&lt;=30,"1 to 30 days", IF(D44&lt;=60, "31 to 60 days", IF(D44&lt;=90, "61 to 90 days", IF(D44&lt;=120,"91 to 120 days", IF(D44&lt;=150,"121 to 150 days",IF(D44&lt;=240,"151 to 240 days","Above 240 days"))))))</f>
        <v>31 to 60 days</v>
      </c>
      <c r="F44" s="13">
        <v>74978.872580101292</v>
      </c>
      <c r="G44" s="33">
        <v>2</v>
      </c>
      <c r="H44" s="25" t="str">
        <f>IF(G44=1,"Visa",IF(G44=2,"Master"))</f>
        <v>Master</v>
      </c>
      <c r="I44" s="13" t="s">
        <v>36</v>
      </c>
    </row>
    <row r="45" spans="1:9" x14ac:dyDescent="0.25">
      <c r="A45" s="17">
        <v>2.0220623000010001E+26</v>
      </c>
      <c r="B45" s="19">
        <v>44735</v>
      </c>
      <c r="C45" s="20">
        <v>44937</v>
      </c>
      <c r="D45" s="28">
        <f>C45-DATE(2022,11,30)</f>
        <v>42</v>
      </c>
      <c r="E45" s="23" t="str">
        <f>IF(D45&lt;=30,"1 to 30 days", IF(D45&lt;=60, "31 to 60 days", IF(D45&lt;=90, "61 to 90 days", IF(D45&lt;=120,"91 to 120 days", IF(D45&lt;=150,"121 to 150 days",IF(D45&lt;=240,"151 to 240 days","Above 240 days"))))))</f>
        <v>31 to 60 days</v>
      </c>
      <c r="F45" s="13">
        <v>39394.895870923225</v>
      </c>
      <c r="G45" s="33">
        <v>2</v>
      </c>
      <c r="H45" s="25" t="str">
        <f>IF(G45=1,"Visa",IF(G45=2,"Master"))</f>
        <v>Master</v>
      </c>
      <c r="I45" s="13" t="s">
        <v>35</v>
      </c>
    </row>
    <row r="46" spans="1:9" x14ac:dyDescent="0.25">
      <c r="A46" s="17">
        <v>2.022062700001E+26</v>
      </c>
      <c r="B46" s="19">
        <v>44739</v>
      </c>
      <c r="C46" s="20">
        <v>44937</v>
      </c>
      <c r="D46" s="28">
        <f>C46-DATE(2022,11,30)</f>
        <v>42</v>
      </c>
      <c r="E46" s="23" t="str">
        <f>IF(D46&lt;=30,"1 to 30 days", IF(D46&lt;=60, "31 to 60 days", IF(D46&lt;=90, "61 to 90 days", IF(D46&lt;=120,"91 to 120 days", IF(D46&lt;=150,"121 to 150 days",IF(D46&lt;=240,"151 to 240 days","Above 240 days"))))))</f>
        <v>31 to 60 days</v>
      </c>
      <c r="F46" s="13">
        <v>442951.00546674681</v>
      </c>
      <c r="G46" s="33">
        <v>1</v>
      </c>
      <c r="H46" s="25" t="str">
        <f>IF(G46=1,"Visa",IF(G46=2,"Master"))</f>
        <v>Visa</v>
      </c>
      <c r="I46" s="13" t="s">
        <v>37</v>
      </c>
    </row>
    <row r="47" spans="1:9" x14ac:dyDescent="0.25">
      <c r="A47" s="17">
        <v>2.022062700001E+26</v>
      </c>
      <c r="B47" s="19">
        <v>44739</v>
      </c>
      <c r="C47" s="20">
        <v>44937</v>
      </c>
      <c r="D47" s="28">
        <f>C47-DATE(2022,11,30)</f>
        <v>42</v>
      </c>
      <c r="E47" s="23" t="str">
        <f>IF(D47&lt;=30,"1 to 30 days", IF(D47&lt;=60, "31 to 60 days", IF(D47&lt;=90, "61 to 90 days", IF(D47&lt;=120,"91 to 120 days", IF(D47&lt;=150,"121 to 150 days",IF(D47&lt;=240,"151 to 240 days","Above 240 days"))))))</f>
        <v>31 to 60 days</v>
      </c>
      <c r="F47" s="13">
        <v>499818.09128252498</v>
      </c>
      <c r="G47" s="33">
        <v>1</v>
      </c>
      <c r="H47" s="25" t="str">
        <f>IF(G47=1,"Visa",IF(G47=2,"Master"))</f>
        <v>Visa</v>
      </c>
      <c r="I47" s="13" t="s">
        <v>36</v>
      </c>
    </row>
    <row r="48" spans="1:9" x14ac:dyDescent="0.25">
      <c r="A48" s="17">
        <v>2.022062700001E+26</v>
      </c>
      <c r="B48" s="19">
        <v>44739</v>
      </c>
      <c r="C48" s="20">
        <v>44937</v>
      </c>
      <c r="D48" s="28">
        <f>C48-DATE(2022,11,30)</f>
        <v>42</v>
      </c>
      <c r="E48" s="23" t="str">
        <f>IF(D48&lt;=30,"1 to 30 days", IF(D48&lt;=60, "31 to 60 days", IF(D48&lt;=90, "61 to 90 days", IF(D48&lt;=120,"91 to 120 days", IF(D48&lt;=150,"121 to 150 days",IF(D48&lt;=240,"151 to 240 days","Above 240 days"))))))</f>
        <v>31 to 60 days</v>
      </c>
      <c r="F48" s="13">
        <v>221348.7816282514</v>
      </c>
      <c r="G48" s="33">
        <v>1</v>
      </c>
      <c r="H48" s="25" t="str">
        <f>IF(G48=1,"Visa",IF(G48=2,"Master"))</f>
        <v>Visa</v>
      </c>
      <c r="I48" s="13" t="s">
        <v>38</v>
      </c>
    </row>
    <row r="49" spans="1:9" x14ac:dyDescent="0.25">
      <c r="A49" s="17">
        <v>2.022062700001E+26</v>
      </c>
      <c r="B49" s="19">
        <v>44739</v>
      </c>
      <c r="C49" s="20">
        <v>44937</v>
      </c>
      <c r="D49" s="28">
        <f>C49-DATE(2022,11,30)</f>
        <v>42</v>
      </c>
      <c r="E49" s="23" t="str">
        <f>IF(D49&lt;=30,"1 to 30 days", IF(D49&lt;=60, "31 to 60 days", IF(D49&lt;=90, "61 to 90 days", IF(D49&lt;=120,"91 to 120 days", IF(D49&lt;=150,"121 to 150 days",IF(D49&lt;=240,"151 to 240 days","Above 240 days"))))))</f>
        <v>31 to 60 days</v>
      </c>
      <c r="F49" s="13">
        <v>60527.146935870522</v>
      </c>
      <c r="G49" s="33">
        <v>1</v>
      </c>
      <c r="H49" s="25" t="str">
        <f>IF(G49=1,"Visa",IF(G49=2,"Master"))</f>
        <v>Visa</v>
      </c>
      <c r="I49" s="13" t="s">
        <v>35</v>
      </c>
    </row>
    <row r="50" spans="1:9" x14ac:dyDescent="0.25">
      <c r="A50" s="17">
        <v>2.022102680001E+26</v>
      </c>
      <c r="B50" s="19">
        <v>44922</v>
      </c>
      <c r="C50" s="20">
        <v>44937</v>
      </c>
      <c r="D50" s="28">
        <f>C50-DATE(2022,11,30)</f>
        <v>42</v>
      </c>
      <c r="E50" s="23" t="str">
        <f>IF(D50&lt;=30,"1 to 30 days", IF(D50&lt;=60, "31 to 60 days", IF(D50&lt;=90, "61 to 90 days", IF(D50&lt;=120,"91 to 120 days", IF(D50&lt;=150,"121 to 150 days",IF(D50&lt;=240,"151 to 240 days","Above 240 days"))))))</f>
        <v>31 to 60 days</v>
      </c>
      <c r="F50" s="13">
        <v>21009898.504514579</v>
      </c>
      <c r="G50" s="33">
        <v>1</v>
      </c>
      <c r="H50" s="25" t="str">
        <f>IF(G50=1,"Visa",IF(G50=2,"Master"))</f>
        <v>Visa</v>
      </c>
      <c r="I50" s="13" t="s">
        <v>46</v>
      </c>
    </row>
    <row r="51" spans="1:9" x14ac:dyDescent="0.25">
      <c r="A51" s="17">
        <v>2.0220623000010001E+26</v>
      </c>
      <c r="B51" s="19">
        <v>44735</v>
      </c>
      <c r="C51" s="20">
        <v>44938</v>
      </c>
      <c r="D51" s="28">
        <f>C51-DATE(2022,11,30)</f>
        <v>43</v>
      </c>
      <c r="E51" s="23" t="str">
        <f>IF(D51&lt;=30,"1 to 30 days", IF(D51&lt;=60, "31 to 60 days", IF(D51&lt;=90, "61 to 90 days", IF(D51&lt;=120,"91 to 120 days", IF(D51&lt;=150,"121 to 150 days",IF(D51&lt;=240,"151 to 240 days","Above 240 days"))))))</f>
        <v>31 to 60 days</v>
      </c>
      <c r="F51" s="13">
        <v>168719.90740294402</v>
      </c>
      <c r="G51" s="33">
        <v>2</v>
      </c>
      <c r="H51" s="25" t="str">
        <f>IF(G51=1,"Visa",IF(G51=2,"Master"))</f>
        <v>Master</v>
      </c>
      <c r="I51" s="13" t="s">
        <v>39</v>
      </c>
    </row>
    <row r="52" spans="1:9" x14ac:dyDescent="0.25">
      <c r="A52" s="17">
        <v>2.0220623000010001E+26</v>
      </c>
      <c r="B52" s="19">
        <v>44735</v>
      </c>
      <c r="C52" s="20">
        <v>44938</v>
      </c>
      <c r="D52" s="28">
        <f>C52-DATE(2022,11,30)</f>
        <v>43</v>
      </c>
      <c r="E52" s="23" t="str">
        <f>IF(D52&lt;=30,"1 to 30 days", IF(D52&lt;=60, "31 to 60 days", IF(D52&lt;=90, "61 to 90 days", IF(D52&lt;=120,"91 to 120 days", IF(D52&lt;=150,"121 to 150 days",IF(D52&lt;=240,"151 to 240 days","Above 240 days"))))))</f>
        <v>31 to 60 days</v>
      </c>
      <c r="F52" s="13">
        <v>29711.684656472571</v>
      </c>
      <c r="G52" s="33">
        <v>2</v>
      </c>
      <c r="H52" s="25" t="str">
        <f>IF(G52=1,"Visa",IF(G52=2,"Master"))</f>
        <v>Master</v>
      </c>
      <c r="I52" s="13" t="s">
        <v>36</v>
      </c>
    </row>
    <row r="53" spans="1:9" x14ac:dyDescent="0.25">
      <c r="A53" s="17">
        <v>2.0220623000010001E+26</v>
      </c>
      <c r="B53" s="19">
        <v>44735</v>
      </c>
      <c r="C53" s="20">
        <v>44938</v>
      </c>
      <c r="D53" s="28">
        <f>C53-DATE(2022,11,30)</f>
        <v>43</v>
      </c>
      <c r="E53" s="23" t="str">
        <f>IF(D53&lt;=30,"1 to 30 days", IF(D53&lt;=60, "31 to 60 days", IF(D53&lt;=90, "61 to 90 days", IF(D53&lt;=120,"91 to 120 days", IF(D53&lt;=150,"121 to 150 days",IF(D53&lt;=240,"151 to 240 days","Above 240 days"))))))</f>
        <v>31 to 60 days</v>
      </c>
      <c r="F53" s="13">
        <v>11340.047178382574</v>
      </c>
      <c r="G53" s="33">
        <v>2</v>
      </c>
      <c r="H53" s="25" t="str">
        <f>IF(G53=1,"Visa",IF(G53=2,"Master"))</f>
        <v>Master</v>
      </c>
      <c r="I53" s="13" t="s">
        <v>35</v>
      </c>
    </row>
    <row r="54" spans="1:9" x14ac:dyDescent="0.25">
      <c r="A54" s="17">
        <v>2.022062700001E+26</v>
      </c>
      <c r="B54" s="19">
        <v>44739</v>
      </c>
      <c r="C54" s="20">
        <v>44938</v>
      </c>
      <c r="D54" s="28">
        <f>C54-DATE(2022,11,30)</f>
        <v>43</v>
      </c>
      <c r="E54" s="23" t="str">
        <f>IF(D54&lt;=30,"1 to 30 days", IF(D54&lt;=60, "31 to 60 days", IF(D54&lt;=90, "61 to 90 days", IF(D54&lt;=120,"91 to 120 days", IF(D54&lt;=150,"121 to 150 days",IF(D54&lt;=240,"151 to 240 days","Above 240 days"))))))</f>
        <v>31 to 60 days</v>
      </c>
      <c r="F54" s="13">
        <v>426589.90954133653</v>
      </c>
      <c r="G54" s="33">
        <v>1</v>
      </c>
      <c r="H54" s="25" t="str">
        <f>IF(G54=1,"Visa",IF(G54=2,"Master"))</f>
        <v>Visa</v>
      </c>
      <c r="I54" s="13" t="s">
        <v>37</v>
      </c>
    </row>
    <row r="55" spans="1:9" x14ac:dyDescent="0.25">
      <c r="A55" s="17">
        <v>2.022062700001E+26</v>
      </c>
      <c r="B55" s="19">
        <v>44739</v>
      </c>
      <c r="C55" s="20">
        <v>44938</v>
      </c>
      <c r="D55" s="28">
        <f>C55-DATE(2022,11,30)</f>
        <v>43</v>
      </c>
      <c r="E55" s="23" t="str">
        <f>IF(D55&lt;=30,"1 to 30 days", IF(D55&lt;=60, "31 to 60 days", IF(D55&lt;=90, "61 to 90 days", IF(D55&lt;=120,"91 to 120 days", IF(D55&lt;=150,"121 to 150 days",IF(D55&lt;=240,"151 to 240 days","Above 240 days"))))))</f>
        <v>31 to 60 days</v>
      </c>
      <c r="F55" s="13">
        <v>509503.68655718863</v>
      </c>
      <c r="G55" s="33">
        <v>1</v>
      </c>
      <c r="H55" s="25" t="str">
        <f>IF(G55=1,"Visa",IF(G55=2,"Master"))</f>
        <v>Visa</v>
      </c>
      <c r="I55" s="13" t="s">
        <v>36</v>
      </c>
    </row>
    <row r="56" spans="1:9" x14ac:dyDescent="0.25">
      <c r="A56" s="17">
        <v>2.022062700001E+26</v>
      </c>
      <c r="B56" s="19">
        <v>44739</v>
      </c>
      <c r="C56" s="20">
        <v>44938</v>
      </c>
      <c r="D56" s="28">
        <f>C56-DATE(2022,11,30)</f>
        <v>43</v>
      </c>
      <c r="E56" s="23" t="str">
        <f>IF(D56&lt;=30,"1 to 30 days", IF(D56&lt;=60, "31 to 60 days", IF(D56&lt;=90, "61 to 90 days", IF(D56&lt;=120,"91 to 120 days", IF(D56&lt;=150,"121 to 150 days",IF(D56&lt;=240,"151 to 240 days","Above 240 days"))))))</f>
        <v>31 to 60 days</v>
      </c>
      <c r="F56" s="13">
        <v>217349.39173493706</v>
      </c>
      <c r="G56" s="33">
        <v>1</v>
      </c>
      <c r="H56" s="25" t="str">
        <f>IF(G56=1,"Visa",IF(G56=2,"Master"))</f>
        <v>Visa</v>
      </c>
      <c r="I56" s="13" t="s">
        <v>38</v>
      </c>
    </row>
    <row r="57" spans="1:9" x14ac:dyDescent="0.25">
      <c r="A57" s="17">
        <v>2.022062700001E+26</v>
      </c>
      <c r="B57" s="19">
        <v>44739</v>
      </c>
      <c r="C57" s="20">
        <v>44938</v>
      </c>
      <c r="D57" s="28">
        <f>C57-DATE(2022,11,30)</f>
        <v>43</v>
      </c>
      <c r="E57" s="23" t="str">
        <f>IF(D57&lt;=30,"1 to 30 days", IF(D57&lt;=60, "31 to 60 days", IF(D57&lt;=90, "61 to 90 days", IF(D57&lt;=120,"91 to 120 days", IF(D57&lt;=150,"121 to 150 days",IF(D57&lt;=240,"151 to 240 days","Above 240 days"))))))</f>
        <v>31 to 60 days</v>
      </c>
      <c r="F57" s="13">
        <v>53522.144397484932</v>
      </c>
      <c r="G57" s="33">
        <v>1</v>
      </c>
      <c r="H57" s="25" t="str">
        <f>IF(G57=1,"Visa",IF(G57=2,"Master"))</f>
        <v>Visa</v>
      </c>
      <c r="I57" s="13" t="s">
        <v>35</v>
      </c>
    </row>
    <row r="58" spans="1:9" x14ac:dyDescent="0.25">
      <c r="A58" s="17">
        <v>2.0220623000010001E+26</v>
      </c>
      <c r="B58" s="19">
        <v>44735</v>
      </c>
      <c r="C58" s="20">
        <v>44939</v>
      </c>
      <c r="D58" s="28">
        <f>C58-DATE(2022,11,30)</f>
        <v>44</v>
      </c>
      <c r="E58" s="23" t="str">
        <f>IF(D58&lt;=30,"1 to 30 days", IF(D58&lt;=60, "31 to 60 days", IF(D58&lt;=90, "61 to 90 days", IF(D58&lt;=120,"91 to 120 days", IF(D58&lt;=150,"121 to 150 days",IF(D58&lt;=240,"151 to 240 days","Above 240 days"))))))</f>
        <v>31 to 60 days</v>
      </c>
      <c r="F58" s="13">
        <v>126091.14510934094</v>
      </c>
      <c r="G58" s="33">
        <v>2</v>
      </c>
      <c r="H58" s="25" t="str">
        <f>IF(G58=1,"Visa",IF(G58=2,"Master"))</f>
        <v>Master</v>
      </c>
      <c r="I58" s="13" t="s">
        <v>36</v>
      </c>
    </row>
    <row r="59" spans="1:9" x14ac:dyDescent="0.25">
      <c r="A59" s="17">
        <v>2.0220623000010001E+26</v>
      </c>
      <c r="B59" s="19">
        <v>44735</v>
      </c>
      <c r="C59" s="20">
        <v>44939</v>
      </c>
      <c r="D59" s="28">
        <f>C59-DATE(2022,11,30)</f>
        <v>44</v>
      </c>
      <c r="E59" s="23" t="str">
        <f>IF(D59&lt;=30,"1 to 30 days", IF(D59&lt;=60, "31 to 60 days", IF(D59&lt;=90, "61 to 90 days", IF(D59&lt;=120,"91 to 120 days", IF(D59&lt;=150,"121 to 150 days",IF(D59&lt;=240,"151 to 240 days","Above 240 days"))))))</f>
        <v>31 to 60 days</v>
      </c>
      <c r="F59" s="13">
        <v>66307.400580149115</v>
      </c>
      <c r="G59" s="33">
        <v>2</v>
      </c>
      <c r="H59" s="25" t="str">
        <f>IF(G59=1,"Visa",IF(G59=2,"Master"))</f>
        <v>Master</v>
      </c>
      <c r="I59" s="13" t="s">
        <v>35</v>
      </c>
    </row>
    <row r="60" spans="1:9" x14ac:dyDescent="0.25">
      <c r="A60" s="17">
        <v>2.022062700001E+26</v>
      </c>
      <c r="B60" s="19">
        <v>44739</v>
      </c>
      <c r="C60" s="20">
        <v>44939</v>
      </c>
      <c r="D60" s="28">
        <f>C60-DATE(2022,11,30)</f>
        <v>44</v>
      </c>
      <c r="E60" s="23" t="str">
        <f>IF(D60&lt;=30,"1 to 30 days", IF(D60&lt;=60, "31 to 60 days", IF(D60&lt;=90, "61 to 90 days", IF(D60&lt;=120,"91 to 120 days", IF(D60&lt;=150,"121 to 150 days",IF(D60&lt;=240,"151 to 240 days","Above 240 days"))))))</f>
        <v>31 to 60 days</v>
      </c>
      <c r="F60" s="13">
        <v>285827.85570985422</v>
      </c>
      <c r="G60" s="33">
        <v>1</v>
      </c>
      <c r="H60" s="25" t="str">
        <f>IF(G60=1,"Visa",IF(G60=2,"Master"))</f>
        <v>Visa</v>
      </c>
      <c r="I60" s="13" t="s">
        <v>37</v>
      </c>
    </row>
    <row r="61" spans="1:9" x14ac:dyDescent="0.25">
      <c r="A61" s="17">
        <v>2.022062700001E+26</v>
      </c>
      <c r="B61" s="19">
        <v>44739</v>
      </c>
      <c r="C61" s="20">
        <v>44939</v>
      </c>
      <c r="D61" s="28">
        <f>C61-DATE(2022,11,30)</f>
        <v>44</v>
      </c>
      <c r="E61" s="23" t="str">
        <f>IF(D61&lt;=30,"1 to 30 days", IF(D61&lt;=60, "31 to 60 days", IF(D61&lt;=90, "61 to 90 days", IF(D61&lt;=120,"91 to 120 days", IF(D61&lt;=150,"121 to 150 days",IF(D61&lt;=240,"151 to 240 days","Above 240 days"))))))</f>
        <v>31 to 60 days</v>
      </c>
      <c r="F61" s="13">
        <v>553931.46535836149</v>
      </c>
      <c r="G61" s="33">
        <v>1</v>
      </c>
      <c r="H61" s="25" t="str">
        <f>IF(G61=1,"Visa",IF(G61=2,"Master"))</f>
        <v>Visa</v>
      </c>
      <c r="I61" s="13" t="s">
        <v>36</v>
      </c>
    </row>
    <row r="62" spans="1:9" x14ac:dyDescent="0.25">
      <c r="A62" s="17">
        <v>2.022062700001E+26</v>
      </c>
      <c r="B62" s="19">
        <v>44739</v>
      </c>
      <c r="C62" s="20">
        <v>44939</v>
      </c>
      <c r="D62" s="28">
        <f>C62-DATE(2022,11,30)</f>
        <v>44</v>
      </c>
      <c r="E62" s="23" t="str">
        <f>IF(D62&lt;=30,"1 to 30 days", IF(D62&lt;=60, "31 to 60 days", IF(D62&lt;=90, "61 to 90 days", IF(D62&lt;=120,"91 to 120 days", IF(D62&lt;=150,"121 to 150 days",IF(D62&lt;=240,"151 to 240 days","Above 240 days"))))))</f>
        <v>31 to 60 days</v>
      </c>
      <c r="F62" s="13">
        <v>144637.68429560293</v>
      </c>
      <c r="G62" s="33">
        <v>1</v>
      </c>
      <c r="H62" s="25" t="str">
        <f>IF(G62=1,"Visa",IF(G62=2,"Master"))</f>
        <v>Visa</v>
      </c>
      <c r="I62" s="13" t="s">
        <v>38</v>
      </c>
    </row>
    <row r="63" spans="1:9" x14ac:dyDescent="0.25">
      <c r="A63" s="17">
        <v>2.022062700001E+26</v>
      </c>
      <c r="B63" s="19">
        <v>44739</v>
      </c>
      <c r="C63" s="20">
        <v>44939</v>
      </c>
      <c r="D63" s="28">
        <f>C63-DATE(2022,11,30)</f>
        <v>44</v>
      </c>
      <c r="E63" s="23" t="str">
        <f>IF(D63&lt;=30,"1 to 30 days", IF(D63&lt;=60, "31 to 60 days", IF(D63&lt;=90, "61 to 90 days", IF(D63&lt;=120,"91 to 120 days", IF(D63&lt;=150,"121 to 150 days",IF(D63&lt;=240,"151 to 240 days","Above 240 days"))))))</f>
        <v>31 to 60 days</v>
      </c>
      <c r="F63" s="13">
        <v>33675.144681358324</v>
      </c>
      <c r="G63" s="33">
        <v>1</v>
      </c>
      <c r="H63" s="25" t="str">
        <f>IF(G63=1,"Visa",IF(G63=2,"Master"))</f>
        <v>Visa</v>
      </c>
      <c r="I63" s="13" t="s">
        <v>35</v>
      </c>
    </row>
    <row r="64" spans="1:9" x14ac:dyDescent="0.25">
      <c r="A64" s="17">
        <v>2.0220623000010001E+26</v>
      </c>
      <c r="B64" s="19">
        <v>44735</v>
      </c>
      <c r="C64" s="20">
        <v>44942</v>
      </c>
      <c r="D64" s="28">
        <f>C64-DATE(2022,11,30)</f>
        <v>47</v>
      </c>
      <c r="E64" s="23" t="str">
        <f>IF(D64&lt;=30,"1 to 30 days", IF(D64&lt;=60, "31 to 60 days", IF(D64&lt;=90, "61 to 90 days", IF(D64&lt;=120,"91 to 120 days", IF(D64&lt;=150,"121 to 150 days",IF(D64&lt;=240,"151 to 240 days","Above 240 days"))))))</f>
        <v>31 to 60 days</v>
      </c>
      <c r="F64" s="13">
        <v>2079910.6493269259</v>
      </c>
      <c r="G64" s="33">
        <v>2</v>
      </c>
      <c r="H64" s="25" t="str">
        <f>IF(G64=1,"Visa",IF(G64=2,"Master"))</f>
        <v>Master</v>
      </c>
      <c r="I64" s="13" t="s">
        <v>39</v>
      </c>
    </row>
    <row r="65" spans="1:9" x14ac:dyDescent="0.25">
      <c r="A65" s="17">
        <v>2.0220623000010001E+26</v>
      </c>
      <c r="B65" s="19">
        <v>44735</v>
      </c>
      <c r="C65" s="20">
        <v>44942</v>
      </c>
      <c r="D65" s="28">
        <f>C65-DATE(2022,11,30)</f>
        <v>47</v>
      </c>
      <c r="E65" s="23" t="str">
        <f>IF(D65&lt;=30,"1 to 30 days", IF(D65&lt;=60, "31 to 60 days", IF(D65&lt;=90, "61 to 90 days", IF(D65&lt;=120,"91 to 120 days", IF(D65&lt;=150,"121 to 150 days",IF(D65&lt;=240,"151 to 240 days","Above 240 days"))))))</f>
        <v>31 to 60 days</v>
      </c>
      <c r="F65" s="13">
        <v>49261.580974642777</v>
      </c>
      <c r="G65" s="33">
        <v>2</v>
      </c>
      <c r="H65" s="25" t="str">
        <f>IF(G65=1,"Visa",IF(G65=2,"Master"))</f>
        <v>Master</v>
      </c>
      <c r="I65" s="13" t="s">
        <v>37</v>
      </c>
    </row>
    <row r="66" spans="1:9" x14ac:dyDescent="0.25">
      <c r="A66" s="17">
        <v>2.0220623000010001E+26</v>
      </c>
      <c r="B66" s="19">
        <v>44735</v>
      </c>
      <c r="C66" s="20">
        <v>44942</v>
      </c>
      <c r="D66" s="28">
        <f>C66-DATE(2022,11,30)</f>
        <v>47</v>
      </c>
      <c r="E66" s="23" t="str">
        <f>IF(D66&lt;=30,"1 to 30 days", IF(D66&lt;=60, "31 to 60 days", IF(D66&lt;=90, "61 to 90 days", IF(D66&lt;=120,"91 to 120 days", IF(D66&lt;=150,"121 to 150 days",IF(D66&lt;=240,"151 to 240 days","Above 240 days"))))))</f>
        <v>31 to 60 days</v>
      </c>
      <c r="F66" s="13">
        <v>124416.90918324125</v>
      </c>
      <c r="G66" s="33">
        <v>2</v>
      </c>
      <c r="H66" s="25" t="str">
        <f>IF(G66=1,"Visa",IF(G66=2,"Master"))</f>
        <v>Master</v>
      </c>
      <c r="I66" s="13" t="s">
        <v>36</v>
      </c>
    </row>
    <row r="67" spans="1:9" x14ac:dyDescent="0.25">
      <c r="A67" s="17">
        <v>2.0220623000010001E+26</v>
      </c>
      <c r="B67" s="19">
        <v>44735</v>
      </c>
      <c r="C67" s="20">
        <v>44942</v>
      </c>
      <c r="D67" s="28">
        <f>C67-DATE(2022,11,30)</f>
        <v>47</v>
      </c>
      <c r="E67" s="23" t="str">
        <f>IF(D67&lt;=30,"1 to 30 days", IF(D67&lt;=60, "31 to 60 days", IF(D67&lt;=90, "61 to 90 days", IF(D67&lt;=120,"91 to 120 days", IF(D67&lt;=150,"121 to 150 days",IF(D67&lt;=240,"151 to 240 days","Above 240 days"))))))</f>
        <v>31 to 60 days</v>
      </c>
      <c r="F67" s="13">
        <v>761661.40196986275</v>
      </c>
      <c r="G67" s="33">
        <v>2</v>
      </c>
      <c r="H67" s="25" t="str">
        <f>IF(G67=1,"Visa",IF(G67=2,"Master"))</f>
        <v>Master</v>
      </c>
      <c r="I67" s="13" t="s">
        <v>38</v>
      </c>
    </row>
    <row r="68" spans="1:9" x14ac:dyDescent="0.25">
      <c r="A68" s="17">
        <v>2.0220623000010001E+26</v>
      </c>
      <c r="B68" s="19">
        <v>44735</v>
      </c>
      <c r="C68" s="20">
        <v>44942</v>
      </c>
      <c r="D68" s="28">
        <f>C68-DATE(2022,11,30)</f>
        <v>47</v>
      </c>
      <c r="E68" s="23" t="str">
        <f>IF(D68&lt;=30,"1 to 30 days", IF(D68&lt;=60, "31 to 60 days", IF(D68&lt;=90, "61 to 90 days", IF(D68&lt;=120,"91 to 120 days", IF(D68&lt;=150,"121 to 150 days",IF(D68&lt;=240,"151 to 240 days","Above 240 days"))))))</f>
        <v>31 to 60 days</v>
      </c>
      <c r="F68" s="13">
        <v>71965.327853837807</v>
      </c>
      <c r="G68" s="33">
        <v>2</v>
      </c>
      <c r="H68" s="25" t="str">
        <f>IF(G68=1,"Visa",IF(G68=2,"Master"))</f>
        <v>Master</v>
      </c>
      <c r="I68" s="13" t="s">
        <v>35</v>
      </c>
    </row>
    <row r="69" spans="1:9" x14ac:dyDescent="0.25">
      <c r="A69" s="17">
        <v>2.022062700001E+26</v>
      </c>
      <c r="B69" s="19">
        <v>44739</v>
      </c>
      <c r="C69" s="20">
        <v>44942</v>
      </c>
      <c r="D69" s="28">
        <f>C69-DATE(2022,11,30)</f>
        <v>47</v>
      </c>
      <c r="E69" s="23" t="str">
        <f>IF(D69&lt;=30,"1 to 30 days", IF(D69&lt;=60, "31 to 60 days", IF(D69&lt;=90, "61 to 90 days", IF(D69&lt;=120,"91 to 120 days", IF(D69&lt;=150,"121 to 150 days",IF(D69&lt;=240,"151 to 240 days","Above 240 days"))))))</f>
        <v>31 to 60 days</v>
      </c>
      <c r="F69" s="13">
        <v>2438348.2551064743</v>
      </c>
      <c r="G69" s="33">
        <v>1</v>
      </c>
      <c r="H69" s="25" t="str">
        <f>IF(G69=1,"Visa",IF(G69=2,"Master"))</f>
        <v>Visa</v>
      </c>
      <c r="I69" s="13" t="s">
        <v>37</v>
      </c>
    </row>
    <row r="70" spans="1:9" x14ac:dyDescent="0.25">
      <c r="A70" s="17">
        <v>2.022062700001E+26</v>
      </c>
      <c r="B70" s="19">
        <v>44739</v>
      </c>
      <c r="C70" s="20">
        <v>44942</v>
      </c>
      <c r="D70" s="28">
        <f>C70-DATE(2022,11,30)</f>
        <v>47</v>
      </c>
      <c r="E70" s="23" t="str">
        <f>IF(D70&lt;=30,"1 to 30 days", IF(D70&lt;=60, "31 to 60 days", IF(D70&lt;=90, "61 to 90 days", IF(D70&lt;=120,"91 to 120 days", IF(D70&lt;=150,"121 to 150 days",IF(D70&lt;=240,"151 to 240 days","Above 240 days"))))))</f>
        <v>31 to 60 days</v>
      </c>
      <c r="F70" s="13">
        <v>2390359.7146022869</v>
      </c>
      <c r="G70" s="33">
        <v>1</v>
      </c>
      <c r="H70" s="25" t="str">
        <f>IF(G70=1,"Visa",IF(G70=2,"Master"))</f>
        <v>Visa</v>
      </c>
      <c r="I70" s="13" t="s">
        <v>36</v>
      </c>
    </row>
    <row r="71" spans="1:9" x14ac:dyDescent="0.25">
      <c r="A71" s="17">
        <v>2.022062700001E+26</v>
      </c>
      <c r="B71" s="19">
        <v>44739</v>
      </c>
      <c r="C71" s="20">
        <v>44942</v>
      </c>
      <c r="D71" s="28">
        <f>C71-DATE(2022,11,30)</f>
        <v>47</v>
      </c>
      <c r="E71" s="23" t="str">
        <f>IF(D71&lt;=30,"1 to 30 days", IF(D71&lt;=60, "31 to 60 days", IF(D71&lt;=90, "61 to 90 days", IF(D71&lt;=120,"91 to 120 days", IF(D71&lt;=150,"121 to 150 days",IF(D71&lt;=240,"151 to 240 days","Above 240 days"))))))</f>
        <v>31 to 60 days</v>
      </c>
      <c r="F71" s="13">
        <v>925715.87262575072</v>
      </c>
      <c r="G71" s="33">
        <v>1</v>
      </c>
      <c r="H71" s="25" t="str">
        <f>IF(G71=1,"Visa",IF(G71=2,"Master"))</f>
        <v>Visa</v>
      </c>
      <c r="I71" s="13" t="s">
        <v>38</v>
      </c>
    </row>
    <row r="72" spans="1:9" x14ac:dyDescent="0.25">
      <c r="A72" s="17">
        <v>2.022062700001E+26</v>
      </c>
      <c r="B72" s="19">
        <v>44739</v>
      </c>
      <c r="C72" s="20">
        <v>44942</v>
      </c>
      <c r="D72" s="28">
        <f>C72-DATE(2022,11,30)</f>
        <v>47</v>
      </c>
      <c r="E72" s="23" t="str">
        <f>IF(D72&lt;=30,"1 to 30 days", IF(D72&lt;=60, "31 to 60 days", IF(D72&lt;=90, "61 to 90 days", IF(D72&lt;=120,"91 to 120 days", IF(D72&lt;=150,"121 to 150 days",IF(D72&lt;=240,"151 to 240 days","Above 240 days"))))))</f>
        <v>31 to 60 days</v>
      </c>
      <c r="F72" s="13">
        <v>295506.56480069092</v>
      </c>
      <c r="G72" s="33">
        <v>1</v>
      </c>
      <c r="H72" s="25" t="str">
        <f>IF(G72=1,"Visa",IF(G72=2,"Master"))</f>
        <v>Visa</v>
      </c>
      <c r="I72" s="13" t="s">
        <v>35</v>
      </c>
    </row>
    <row r="73" spans="1:9" x14ac:dyDescent="0.25">
      <c r="A73" s="17">
        <v>2.0220630000010001E+26</v>
      </c>
      <c r="B73" s="19">
        <v>44742</v>
      </c>
      <c r="C73" s="20">
        <v>44942</v>
      </c>
      <c r="D73" s="28">
        <f>C73-DATE(2022,11,30)</f>
        <v>47</v>
      </c>
      <c r="E73" s="23" t="str">
        <f>IF(D73&lt;=30,"1 to 30 days", IF(D73&lt;=60, "31 to 60 days", IF(D73&lt;=90, "61 to 90 days", IF(D73&lt;=120,"91 to 120 days", IF(D73&lt;=150,"121 to 150 days",IF(D73&lt;=240,"151 to 240 days","Above 240 days"))))))</f>
        <v>31 to 60 days</v>
      </c>
      <c r="F73" s="13">
        <v>210494.78324419627</v>
      </c>
      <c r="G73" s="33">
        <v>2</v>
      </c>
      <c r="H73" s="25" t="str">
        <f>IF(G73=1,"Visa",IF(G73=2,"Master"))</f>
        <v>Master</v>
      </c>
      <c r="I73" s="13" t="s">
        <v>36</v>
      </c>
    </row>
    <row r="74" spans="1:9" x14ac:dyDescent="0.25">
      <c r="A74" s="17">
        <v>2.0220630000010001E+26</v>
      </c>
      <c r="B74" s="19">
        <v>44742</v>
      </c>
      <c r="C74" s="20">
        <v>44942</v>
      </c>
      <c r="D74" s="28">
        <f>C74-DATE(2022,11,30)</f>
        <v>47</v>
      </c>
      <c r="E74" s="23" t="str">
        <f>IF(D74&lt;=30,"1 to 30 days", IF(D74&lt;=60, "31 to 60 days", IF(D74&lt;=90, "61 to 90 days", IF(D74&lt;=120,"91 to 120 days", IF(D74&lt;=150,"121 to 150 days",IF(D74&lt;=240,"151 to 240 days","Above 240 days"))))))</f>
        <v>31 to 60 days</v>
      </c>
      <c r="F74" s="13">
        <v>99250.927027065161</v>
      </c>
      <c r="G74" s="33">
        <v>2</v>
      </c>
      <c r="H74" s="25" t="str">
        <f>IF(G74=1,"Visa",IF(G74=2,"Master"))</f>
        <v>Master</v>
      </c>
      <c r="I74" s="13" t="s">
        <v>35</v>
      </c>
    </row>
    <row r="75" spans="1:9" x14ac:dyDescent="0.25">
      <c r="A75" s="17">
        <v>2.022062700001E+26</v>
      </c>
      <c r="B75" s="19">
        <v>44739</v>
      </c>
      <c r="C75" s="20">
        <v>44943</v>
      </c>
      <c r="D75" s="28">
        <f>C75-DATE(2022,11,30)</f>
        <v>48</v>
      </c>
      <c r="E75" s="23" t="str">
        <f>IF(D75&lt;=30,"1 to 30 days", IF(D75&lt;=60, "31 to 60 days", IF(D75&lt;=90, "61 to 90 days", IF(D75&lt;=120,"91 to 120 days", IF(D75&lt;=150,"121 to 150 days",IF(D75&lt;=240,"151 to 240 days","Above 240 days"))))))</f>
        <v>31 to 60 days</v>
      </c>
      <c r="F75" s="13">
        <v>682652.67880410992</v>
      </c>
      <c r="G75" s="33">
        <v>1</v>
      </c>
      <c r="H75" s="25" t="str">
        <f>IF(G75=1,"Visa",IF(G75=2,"Master"))</f>
        <v>Visa</v>
      </c>
      <c r="I75" s="13" t="s">
        <v>37</v>
      </c>
    </row>
    <row r="76" spans="1:9" x14ac:dyDescent="0.25">
      <c r="A76" s="17">
        <v>2.022062700001E+26</v>
      </c>
      <c r="B76" s="19">
        <v>44739</v>
      </c>
      <c r="C76" s="20">
        <v>44943</v>
      </c>
      <c r="D76" s="28">
        <f>C76-DATE(2022,11,30)</f>
        <v>48</v>
      </c>
      <c r="E76" s="23" t="str">
        <f>IF(D76&lt;=30,"1 to 30 days", IF(D76&lt;=60, "31 to 60 days", IF(D76&lt;=90, "61 to 90 days", IF(D76&lt;=120,"91 to 120 days", IF(D76&lt;=150,"121 to 150 days",IF(D76&lt;=240,"151 to 240 days","Above 240 days"))))))</f>
        <v>31 to 60 days</v>
      </c>
      <c r="F76" s="13">
        <v>797466.7662970199</v>
      </c>
      <c r="G76" s="33">
        <v>1</v>
      </c>
      <c r="H76" s="25" t="str">
        <f>IF(G76=1,"Visa",IF(G76=2,"Master"))</f>
        <v>Visa</v>
      </c>
      <c r="I76" s="13" t="s">
        <v>36</v>
      </c>
    </row>
    <row r="77" spans="1:9" x14ac:dyDescent="0.25">
      <c r="A77" s="17">
        <v>2.022062700001E+26</v>
      </c>
      <c r="B77" s="19">
        <v>44739</v>
      </c>
      <c r="C77" s="20">
        <v>44943</v>
      </c>
      <c r="D77" s="28">
        <f>C77-DATE(2022,11,30)</f>
        <v>48</v>
      </c>
      <c r="E77" s="23" t="str">
        <f>IF(D77&lt;=30,"1 to 30 days", IF(D77&lt;=60, "31 to 60 days", IF(D77&lt;=90, "61 to 90 days", IF(D77&lt;=120,"91 to 120 days", IF(D77&lt;=150,"121 to 150 days",IF(D77&lt;=240,"151 to 240 days","Above 240 days"))))))</f>
        <v>31 to 60 days</v>
      </c>
      <c r="F77" s="13">
        <v>260365.39110573116</v>
      </c>
      <c r="G77" s="33">
        <v>1</v>
      </c>
      <c r="H77" s="25" t="str">
        <f>IF(G77=1,"Visa",IF(G77=2,"Master"))</f>
        <v>Visa</v>
      </c>
      <c r="I77" s="13" t="s">
        <v>38</v>
      </c>
    </row>
    <row r="78" spans="1:9" x14ac:dyDescent="0.25">
      <c r="A78" s="17">
        <v>2.022062700001E+26</v>
      </c>
      <c r="B78" s="19">
        <v>44739</v>
      </c>
      <c r="C78" s="20">
        <v>44943</v>
      </c>
      <c r="D78" s="28">
        <f>C78-DATE(2022,11,30)</f>
        <v>48</v>
      </c>
      <c r="E78" s="23" t="str">
        <f>IF(D78&lt;=30,"1 to 30 days", IF(D78&lt;=60, "31 to 60 days", IF(D78&lt;=90, "61 to 90 days", IF(D78&lt;=120,"91 to 120 days", IF(D78&lt;=150,"121 to 150 days",IF(D78&lt;=240,"151 to 240 days","Above 240 days"))))))</f>
        <v>31 to 60 days</v>
      </c>
      <c r="F78" s="13">
        <v>75233.932442570251</v>
      </c>
      <c r="G78" s="33">
        <v>1</v>
      </c>
      <c r="H78" s="25" t="str">
        <f>IF(G78=1,"Visa",IF(G78=2,"Master"))</f>
        <v>Visa</v>
      </c>
      <c r="I78" s="13" t="s">
        <v>35</v>
      </c>
    </row>
    <row r="79" spans="1:9" x14ac:dyDescent="0.25">
      <c r="A79" s="17">
        <v>2.0220630000010001E+26</v>
      </c>
      <c r="B79" s="19">
        <v>44742</v>
      </c>
      <c r="C79" s="20">
        <v>44943</v>
      </c>
      <c r="D79" s="28">
        <f>C79-DATE(2022,11,30)</f>
        <v>48</v>
      </c>
      <c r="E79" s="23" t="str">
        <f>IF(D79&lt;=30,"1 to 30 days", IF(D79&lt;=60, "31 to 60 days", IF(D79&lt;=90, "61 to 90 days", IF(D79&lt;=120,"91 to 120 days", IF(D79&lt;=150,"121 to 150 days",IF(D79&lt;=240,"151 to 240 days","Above 240 days"))))))</f>
        <v>31 to 60 days</v>
      </c>
      <c r="F79" s="13">
        <v>89480.494200261557</v>
      </c>
      <c r="G79" s="33">
        <v>2</v>
      </c>
      <c r="H79" s="25" t="str">
        <f>IF(G79=1,"Visa",IF(G79=2,"Master"))</f>
        <v>Master</v>
      </c>
      <c r="I79" s="13" t="s">
        <v>36</v>
      </c>
    </row>
    <row r="80" spans="1:9" x14ac:dyDescent="0.25">
      <c r="A80" s="17">
        <v>2.0220630000010001E+26</v>
      </c>
      <c r="B80" s="19">
        <v>44742</v>
      </c>
      <c r="C80" s="20">
        <v>44943</v>
      </c>
      <c r="D80" s="28">
        <f>C80-DATE(2022,11,30)</f>
        <v>48</v>
      </c>
      <c r="E80" s="23" t="str">
        <f>IF(D80&lt;=30,"1 to 30 days", IF(D80&lt;=60, "31 to 60 days", IF(D80&lt;=90, "61 to 90 days", IF(D80&lt;=120,"91 to 120 days", IF(D80&lt;=150,"121 to 150 days",IF(D80&lt;=240,"151 to 240 days","Above 240 days"))))))</f>
        <v>31 to 60 days</v>
      </c>
      <c r="F80" s="13">
        <v>41356.000313461853</v>
      </c>
      <c r="G80" s="33">
        <v>2</v>
      </c>
      <c r="H80" s="25" t="str">
        <f>IF(G80=1,"Visa",IF(G80=2,"Master"))</f>
        <v>Master</v>
      </c>
      <c r="I80" s="13" t="s">
        <v>35</v>
      </c>
    </row>
    <row r="81" spans="1:9" x14ac:dyDescent="0.25">
      <c r="A81" s="17">
        <v>2.022062700001E+26</v>
      </c>
      <c r="B81" s="19">
        <v>44739</v>
      </c>
      <c r="C81" s="20">
        <v>44944</v>
      </c>
      <c r="D81" s="28">
        <f>C81-DATE(2022,11,30)</f>
        <v>49</v>
      </c>
      <c r="E81" s="23" t="str">
        <f>IF(D81&lt;=30,"1 to 30 days", IF(D81&lt;=60, "31 to 60 days", IF(D81&lt;=90, "61 to 90 days", IF(D81&lt;=120,"91 to 120 days", IF(D81&lt;=150,"121 to 150 days",IF(D81&lt;=240,"151 to 240 days","Above 240 days"))))))</f>
        <v>31 to 60 days</v>
      </c>
      <c r="F81" s="13">
        <v>399744.93017813144</v>
      </c>
      <c r="G81" s="33">
        <v>1</v>
      </c>
      <c r="H81" s="25" t="str">
        <f>IF(G81=1,"Visa",IF(G81=2,"Master"))</f>
        <v>Visa</v>
      </c>
      <c r="I81" s="13" t="s">
        <v>37</v>
      </c>
    </row>
    <row r="82" spans="1:9" x14ac:dyDescent="0.25">
      <c r="A82" s="17">
        <v>2.022062700001E+26</v>
      </c>
      <c r="B82" s="19">
        <v>44739</v>
      </c>
      <c r="C82" s="20">
        <v>44944</v>
      </c>
      <c r="D82" s="28">
        <f>C82-DATE(2022,11,30)</f>
        <v>49</v>
      </c>
      <c r="E82" s="23" t="str">
        <f>IF(D82&lt;=30,"1 to 30 days", IF(D82&lt;=60, "31 to 60 days", IF(D82&lt;=90, "61 to 90 days", IF(D82&lt;=120,"91 to 120 days", IF(D82&lt;=150,"121 to 150 days",IF(D82&lt;=240,"151 to 240 days","Above 240 days"))))))</f>
        <v>31 to 60 days</v>
      </c>
      <c r="F82" s="13">
        <v>515390.4209065428</v>
      </c>
      <c r="G82" s="33">
        <v>1</v>
      </c>
      <c r="H82" s="25" t="str">
        <f>IF(G82=1,"Visa",IF(G82=2,"Master"))</f>
        <v>Visa</v>
      </c>
      <c r="I82" s="13" t="s">
        <v>36</v>
      </c>
    </row>
    <row r="83" spans="1:9" x14ac:dyDescent="0.25">
      <c r="A83" s="17">
        <v>2.022062700001E+26</v>
      </c>
      <c r="B83" s="19">
        <v>44739</v>
      </c>
      <c r="C83" s="20">
        <v>44944</v>
      </c>
      <c r="D83" s="28">
        <f>C83-DATE(2022,11,30)</f>
        <v>49</v>
      </c>
      <c r="E83" s="23" t="str">
        <f>IF(D83&lt;=30,"1 to 30 days", IF(D83&lt;=60, "31 to 60 days", IF(D83&lt;=90, "61 to 90 days", IF(D83&lt;=120,"91 to 120 days", IF(D83&lt;=150,"121 to 150 days",IF(D83&lt;=240,"151 to 240 days","Above 240 days"))))))</f>
        <v>31 to 60 days</v>
      </c>
      <c r="F83" s="13">
        <v>217181.32706784926</v>
      </c>
      <c r="G83" s="33">
        <v>1</v>
      </c>
      <c r="H83" s="25" t="str">
        <f>IF(G83=1,"Visa",IF(G83=2,"Master"))</f>
        <v>Visa</v>
      </c>
      <c r="I83" s="13" t="s">
        <v>38</v>
      </c>
    </row>
    <row r="84" spans="1:9" x14ac:dyDescent="0.25">
      <c r="A84" s="17">
        <v>2.022062700001E+26</v>
      </c>
      <c r="B84" s="19">
        <v>44739</v>
      </c>
      <c r="C84" s="20">
        <v>44944</v>
      </c>
      <c r="D84" s="28">
        <f>C84-DATE(2022,11,30)</f>
        <v>49</v>
      </c>
      <c r="E84" s="23" t="str">
        <f>IF(D84&lt;=30,"1 to 30 days", IF(D84&lt;=60, "31 to 60 days", IF(D84&lt;=90, "61 to 90 days", IF(D84&lt;=120,"91 to 120 days", IF(D84&lt;=150,"121 to 150 days",IF(D84&lt;=240,"151 to 240 days","Above 240 days"))))))</f>
        <v>31 to 60 days</v>
      </c>
      <c r="F84" s="13">
        <v>76481.041104092961</v>
      </c>
      <c r="G84" s="33">
        <v>1</v>
      </c>
      <c r="H84" s="25" t="str">
        <f>IF(G84=1,"Visa",IF(G84=2,"Master"))</f>
        <v>Visa</v>
      </c>
      <c r="I84" s="13" t="s">
        <v>35</v>
      </c>
    </row>
    <row r="85" spans="1:9" x14ac:dyDescent="0.25">
      <c r="A85" s="17">
        <v>2.0220630000010001E+26</v>
      </c>
      <c r="B85" s="19">
        <v>44742</v>
      </c>
      <c r="C85" s="20">
        <v>44944</v>
      </c>
      <c r="D85" s="28">
        <f>C85-DATE(2022,11,30)</f>
        <v>49</v>
      </c>
      <c r="E85" s="23" t="str">
        <f>IF(D85&lt;=30,"1 to 30 days", IF(D85&lt;=60, "31 to 60 days", IF(D85&lt;=90, "61 to 90 days", IF(D85&lt;=120,"91 to 120 days", IF(D85&lt;=150,"121 to 150 days",IF(D85&lt;=240,"151 to 240 days","Above 240 days"))))))</f>
        <v>31 to 60 days</v>
      </c>
      <c r="F85" s="13">
        <v>69017.885842503019</v>
      </c>
      <c r="G85" s="33">
        <v>2</v>
      </c>
      <c r="H85" s="25" t="str">
        <f>IF(G85=1,"Visa",IF(G85=2,"Master"))</f>
        <v>Master</v>
      </c>
      <c r="I85" s="13" t="s">
        <v>36</v>
      </c>
    </row>
    <row r="86" spans="1:9" x14ac:dyDescent="0.25">
      <c r="A86" s="17">
        <v>2.0220630000010001E+26</v>
      </c>
      <c r="B86" s="19">
        <v>44742</v>
      </c>
      <c r="C86" s="20">
        <v>44944</v>
      </c>
      <c r="D86" s="28">
        <f>C86-DATE(2022,11,30)</f>
        <v>49</v>
      </c>
      <c r="E86" s="23" t="str">
        <f>IF(D86&lt;=30,"1 to 30 days", IF(D86&lt;=60, "31 to 60 days", IF(D86&lt;=90, "61 to 90 days", IF(D86&lt;=120,"91 to 120 days", IF(D86&lt;=150,"121 to 150 days",IF(D86&lt;=240,"151 to 240 days","Above 240 days"))))))</f>
        <v>31 to 60 days</v>
      </c>
      <c r="F86" s="13">
        <v>40122.408525276805</v>
      </c>
      <c r="G86" s="33">
        <v>2</v>
      </c>
      <c r="H86" s="25" t="str">
        <f>IF(G86=1,"Visa",IF(G86=2,"Master"))</f>
        <v>Master</v>
      </c>
      <c r="I86" s="13" t="s">
        <v>35</v>
      </c>
    </row>
    <row r="87" spans="1:9" x14ac:dyDescent="0.25">
      <c r="A87" s="17">
        <v>2.022062900001E+26</v>
      </c>
      <c r="B87" s="19">
        <v>44741</v>
      </c>
      <c r="C87" s="20">
        <v>44945</v>
      </c>
      <c r="D87" s="28">
        <f>C87-DATE(2022,11,30)</f>
        <v>50</v>
      </c>
      <c r="E87" s="23" t="str">
        <f>IF(D87&lt;=30,"1 to 30 days", IF(D87&lt;=60, "31 to 60 days", IF(D87&lt;=90, "61 to 90 days", IF(D87&lt;=120,"91 to 120 days", IF(D87&lt;=150,"121 to 150 days",IF(D87&lt;=240,"151 to 240 days","Above 240 days"))))))</f>
        <v>31 to 60 days</v>
      </c>
      <c r="F87" s="13">
        <v>72136.579105895755</v>
      </c>
      <c r="G87" s="33">
        <v>1</v>
      </c>
      <c r="H87" s="25" t="str">
        <f>IF(G87=1,"Visa",IF(G87=2,"Master"))</f>
        <v>Visa</v>
      </c>
      <c r="I87" s="13" t="s">
        <v>35</v>
      </c>
    </row>
    <row r="88" spans="1:9" x14ac:dyDescent="0.25">
      <c r="A88" s="17">
        <v>2.0220630000010001E+26</v>
      </c>
      <c r="B88" s="19">
        <v>44742</v>
      </c>
      <c r="C88" s="20">
        <v>44945</v>
      </c>
      <c r="D88" s="28">
        <f>C88-DATE(2022,11,30)</f>
        <v>50</v>
      </c>
      <c r="E88" s="23" t="str">
        <f>IF(D88&lt;=30,"1 to 30 days", IF(D88&lt;=60, "31 to 60 days", IF(D88&lt;=90, "61 to 90 days", IF(D88&lt;=120,"91 to 120 days", IF(D88&lt;=150,"121 to 150 days",IF(D88&lt;=240,"151 to 240 days","Above 240 days"))))))</f>
        <v>31 to 60 days</v>
      </c>
      <c r="F88" s="13">
        <v>33033.057386480868</v>
      </c>
      <c r="G88" s="33">
        <v>2</v>
      </c>
      <c r="H88" s="25" t="str">
        <f>IF(G88=1,"Visa",IF(G88=2,"Master"))</f>
        <v>Master</v>
      </c>
      <c r="I88" s="13" t="s">
        <v>36</v>
      </c>
    </row>
    <row r="89" spans="1:9" x14ac:dyDescent="0.25">
      <c r="A89" s="17">
        <v>2.0220630000010001E+26</v>
      </c>
      <c r="B89" s="19">
        <v>44742</v>
      </c>
      <c r="C89" s="20">
        <v>44945</v>
      </c>
      <c r="D89" s="28">
        <f>C89-DATE(2022,11,30)</f>
        <v>50</v>
      </c>
      <c r="E89" s="23" t="str">
        <f>IF(D89&lt;=30,"1 to 30 days", IF(D89&lt;=60, "31 to 60 days", IF(D89&lt;=90, "61 to 90 days", IF(D89&lt;=120,"91 to 120 days", IF(D89&lt;=150,"121 to 150 days",IF(D89&lt;=240,"151 to 240 days","Above 240 days"))))))</f>
        <v>31 to 60 days</v>
      </c>
      <c r="F89" s="13">
        <v>24950.638719842798</v>
      </c>
      <c r="G89" s="33">
        <v>2</v>
      </c>
      <c r="H89" s="25" t="str">
        <f>IF(G89=1,"Visa",IF(G89=2,"Master"))</f>
        <v>Master</v>
      </c>
      <c r="I89" s="13" t="s">
        <v>35</v>
      </c>
    </row>
    <row r="90" spans="1:9" x14ac:dyDescent="0.25">
      <c r="A90" s="17">
        <v>2.022102680001E+26</v>
      </c>
      <c r="B90" s="19">
        <v>44895</v>
      </c>
      <c r="C90" s="20">
        <v>44945</v>
      </c>
      <c r="D90" s="28">
        <f>C90-DATE(2022,11,30)</f>
        <v>50</v>
      </c>
      <c r="E90" s="23" t="str">
        <f>IF(D90&lt;=30,"1 to 30 days", IF(D90&lt;=60, "31 to 60 days", IF(D90&lt;=90, "61 to 90 days", IF(D90&lt;=120,"91 to 120 days", IF(D90&lt;=150,"121 to 150 days",IF(D90&lt;=240,"151 to 240 days","Above 240 days"))))))</f>
        <v>31 to 60 days</v>
      </c>
      <c r="F90" s="13">
        <v>347925.61709119449</v>
      </c>
      <c r="G90" s="33">
        <v>2</v>
      </c>
      <c r="H90" s="25" t="str">
        <f>IF(G90=1,"Visa",IF(G90=2,"Master"))</f>
        <v>Master</v>
      </c>
      <c r="I90" s="13" t="s">
        <v>46</v>
      </c>
    </row>
    <row r="91" spans="1:9" x14ac:dyDescent="0.25">
      <c r="A91" s="17">
        <v>2.022102680001E+26</v>
      </c>
      <c r="B91" s="19">
        <v>44921</v>
      </c>
      <c r="C91" s="20">
        <v>44945</v>
      </c>
      <c r="D91" s="28">
        <f>C91-DATE(2022,11,30)</f>
        <v>50</v>
      </c>
      <c r="E91" s="23" t="str">
        <f>IF(D91&lt;=30,"1 to 30 days", IF(D91&lt;=60, "31 to 60 days", IF(D91&lt;=90, "61 to 90 days", IF(D91&lt;=120,"91 to 120 days", IF(D91&lt;=150,"121 to 150 days",IF(D91&lt;=240,"151 to 240 days","Above 240 days"))))))</f>
        <v>31 to 60 days</v>
      </c>
      <c r="F91" s="13">
        <v>5814978.2333550546</v>
      </c>
      <c r="G91" s="33">
        <v>2</v>
      </c>
      <c r="H91" s="25" t="str">
        <f>IF(G91=1,"Visa",IF(G91=2,"Master"))</f>
        <v>Master</v>
      </c>
      <c r="I91" s="13" t="s">
        <v>45</v>
      </c>
    </row>
    <row r="92" spans="1:9" x14ac:dyDescent="0.25">
      <c r="A92" s="17">
        <v>2.022102680001E+26</v>
      </c>
      <c r="B92" s="19">
        <v>44921</v>
      </c>
      <c r="C92" s="20">
        <v>44945</v>
      </c>
      <c r="D92" s="28">
        <f>C92-DATE(2022,11,30)</f>
        <v>50</v>
      </c>
      <c r="E92" s="23" t="str">
        <f>IF(D92&lt;=30,"1 to 30 days", IF(D92&lt;=60, "31 to 60 days", IF(D92&lt;=90, "61 to 90 days", IF(D92&lt;=120,"91 to 120 days", IF(D92&lt;=150,"121 to 150 days",IF(D92&lt;=240,"151 to 240 days","Above 240 days"))))))</f>
        <v>31 to 60 days</v>
      </c>
      <c r="F92" s="13">
        <v>13485201.735123334</v>
      </c>
      <c r="G92" s="33">
        <v>2</v>
      </c>
      <c r="H92" s="25" t="str">
        <f>IF(G92=1,"Visa",IF(G92=2,"Master"))</f>
        <v>Master</v>
      </c>
      <c r="I92" s="13" t="s">
        <v>47</v>
      </c>
    </row>
    <row r="93" spans="1:9" x14ac:dyDescent="0.25">
      <c r="A93" s="17">
        <v>2.022102680001E+26</v>
      </c>
      <c r="B93" s="19">
        <v>44921</v>
      </c>
      <c r="C93" s="20">
        <v>44945</v>
      </c>
      <c r="D93" s="28">
        <f>C93-DATE(2022,11,30)</f>
        <v>50</v>
      </c>
      <c r="E93" s="23" t="str">
        <f>IF(D93&lt;=30,"1 to 30 days", IF(D93&lt;=60, "31 to 60 days", IF(D93&lt;=90, "61 to 90 days", IF(D93&lt;=120,"91 to 120 days", IF(D93&lt;=150,"121 to 150 days",IF(D93&lt;=240,"151 to 240 days","Above 240 days"))))))</f>
        <v>31 to 60 days</v>
      </c>
      <c r="F93" s="13">
        <v>360031.9505334539</v>
      </c>
      <c r="G93" s="33">
        <v>2</v>
      </c>
      <c r="H93" s="25" t="str">
        <f>IF(G93=1,"Visa",IF(G93=2,"Master"))</f>
        <v>Master</v>
      </c>
      <c r="I93" s="13" t="s">
        <v>41</v>
      </c>
    </row>
    <row r="94" spans="1:9" x14ac:dyDescent="0.25">
      <c r="A94" s="17">
        <v>2.022062900001E+26</v>
      </c>
      <c r="B94" s="19">
        <v>44741</v>
      </c>
      <c r="C94" s="20">
        <v>44946</v>
      </c>
      <c r="D94" s="28">
        <f>C94-DATE(2022,11,30)</f>
        <v>51</v>
      </c>
      <c r="E94" s="23" t="str">
        <f>IF(D94&lt;=30,"1 to 30 days", IF(D94&lt;=60, "31 to 60 days", IF(D94&lt;=90, "61 to 90 days", IF(D94&lt;=120,"91 to 120 days", IF(D94&lt;=150,"121 to 150 days",IF(D94&lt;=240,"151 to 240 days","Above 240 days"))))))</f>
        <v>31 to 60 days</v>
      </c>
      <c r="F94" s="13">
        <v>480927.67079604173</v>
      </c>
      <c r="G94" s="33">
        <v>1</v>
      </c>
      <c r="H94" s="25" t="str">
        <f>IF(G94=1,"Visa",IF(G94=2,"Master"))</f>
        <v>Visa</v>
      </c>
      <c r="I94" s="13" t="s">
        <v>37</v>
      </c>
    </row>
    <row r="95" spans="1:9" x14ac:dyDescent="0.25">
      <c r="A95" s="17">
        <v>2.022062900001E+26</v>
      </c>
      <c r="B95" s="19">
        <v>44741</v>
      </c>
      <c r="C95" s="20">
        <v>44946</v>
      </c>
      <c r="D95" s="28">
        <f>C95-DATE(2022,11,30)</f>
        <v>51</v>
      </c>
      <c r="E95" s="23" t="str">
        <f>IF(D95&lt;=30,"1 to 30 days", IF(D95&lt;=60, "31 to 60 days", IF(D95&lt;=90, "61 to 90 days", IF(D95&lt;=120,"91 to 120 days", IF(D95&lt;=150,"121 to 150 days",IF(D95&lt;=240,"151 to 240 days","Above 240 days"))))))</f>
        <v>31 to 60 days</v>
      </c>
      <c r="F95" s="13">
        <v>462361.77814989351</v>
      </c>
      <c r="G95" s="33">
        <v>1</v>
      </c>
      <c r="H95" s="25" t="str">
        <f>IF(G95=1,"Visa",IF(G95=2,"Master"))</f>
        <v>Visa</v>
      </c>
      <c r="I95" s="13" t="s">
        <v>36</v>
      </c>
    </row>
    <row r="96" spans="1:9" x14ac:dyDescent="0.25">
      <c r="A96" s="17">
        <v>2.022062900001E+26</v>
      </c>
      <c r="B96" s="19">
        <v>44741</v>
      </c>
      <c r="C96" s="20">
        <v>44946</v>
      </c>
      <c r="D96" s="28">
        <f>C96-DATE(2022,11,30)</f>
        <v>51</v>
      </c>
      <c r="E96" s="23" t="str">
        <f>IF(D96&lt;=30,"1 to 30 days", IF(D96&lt;=60, "31 to 60 days", IF(D96&lt;=90, "61 to 90 days", IF(D96&lt;=120,"91 to 120 days", IF(D96&lt;=150,"121 to 150 days",IF(D96&lt;=240,"151 to 240 days","Above 240 days"))))))</f>
        <v>31 to 60 days</v>
      </c>
      <c r="F96" s="13">
        <v>189848.9741455866</v>
      </c>
      <c r="G96" s="33">
        <v>1</v>
      </c>
      <c r="H96" s="25" t="str">
        <f>IF(G96=1,"Visa",IF(G96=2,"Master"))</f>
        <v>Visa</v>
      </c>
      <c r="I96" s="13" t="s">
        <v>38</v>
      </c>
    </row>
    <row r="97" spans="1:9" x14ac:dyDescent="0.25">
      <c r="A97" s="17">
        <v>2.022062900001E+26</v>
      </c>
      <c r="B97" s="19">
        <v>44741</v>
      </c>
      <c r="C97" s="20">
        <v>44946</v>
      </c>
      <c r="D97" s="28">
        <f>C97-DATE(2022,11,30)</f>
        <v>51</v>
      </c>
      <c r="E97" s="23" t="str">
        <f>IF(D97&lt;=30,"1 to 30 days", IF(D97&lt;=60, "31 to 60 days", IF(D97&lt;=90, "61 to 90 days", IF(D97&lt;=120,"91 to 120 days", IF(D97&lt;=150,"121 to 150 days",IF(D97&lt;=240,"151 to 240 days","Above 240 days"))))))</f>
        <v>31 to 60 days</v>
      </c>
      <c r="F97" s="13">
        <v>42661.398220003917</v>
      </c>
      <c r="G97" s="33">
        <v>1</v>
      </c>
      <c r="H97" s="25" t="str">
        <f>IF(G97=1,"Visa",IF(G97=2,"Master"))</f>
        <v>Visa</v>
      </c>
      <c r="I97" s="13" t="s">
        <v>35</v>
      </c>
    </row>
    <row r="98" spans="1:9" x14ac:dyDescent="0.25">
      <c r="A98" s="17">
        <v>2.0220630000010001E+26</v>
      </c>
      <c r="B98" s="19">
        <v>44742</v>
      </c>
      <c r="C98" s="20">
        <v>44946</v>
      </c>
      <c r="D98" s="28">
        <f>C98-DATE(2022,11,30)</f>
        <v>51</v>
      </c>
      <c r="E98" s="23" t="str">
        <f>IF(D98&lt;=30,"1 to 30 days", IF(D98&lt;=60, "31 to 60 days", IF(D98&lt;=90, "61 to 90 days", IF(D98&lt;=120,"91 to 120 days", IF(D98&lt;=150,"121 to 150 days",IF(D98&lt;=240,"151 to 240 days","Above 240 days"))))))</f>
        <v>31 to 60 days</v>
      </c>
      <c r="F98" s="13">
        <v>113811.1476947911</v>
      </c>
      <c r="G98" s="33">
        <v>2</v>
      </c>
      <c r="H98" s="25" t="str">
        <f>IF(G98=1,"Visa",IF(G98=2,"Master"))</f>
        <v>Master</v>
      </c>
      <c r="I98" s="13" t="s">
        <v>36</v>
      </c>
    </row>
    <row r="99" spans="1:9" x14ac:dyDescent="0.25">
      <c r="A99" s="17">
        <v>2.0220630000010001E+26</v>
      </c>
      <c r="B99" s="19">
        <v>44742</v>
      </c>
      <c r="C99" s="20">
        <v>44946</v>
      </c>
      <c r="D99" s="28">
        <f>C99-DATE(2022,11,30)</f>
        <v>51</v>
      </c>
      <c r="E99" s="23" t="str">
        <f>IF(D99&lt;=30,"1 to 30 days", IF(D99&lt;=60, "31 to 60 days", IF(D99&lt;=90, "61 to 90 days", IF(D99&lt;=120,"91 to 120 days", IF(D99&lt;=150,"121 to 150 days",IF(D99&lt;=240,"151 to 240 days","Above 240 days"))))))</f>
        <v>31 to 60 days</v>
      </c>
      <c r="F99" s="13">
        <v>52481.671023148883</v>
      </c>
      <c r="G99" s="33">
        <v>2</v>
      </c>
      <c r="H99" s="25" t="str">
        <f>IF(G99=1,"Visa",IF(G99=2,"Master"))</f>
        <v>Master</v>
      </c>
      <c r="I99" s="13" t="s">
        <v>35</v>
      </c>
    </row>
    <row r="100" spans="1:9" x14ac:dyDescent="0.25">
      <c r="A100" s="17">
        <v>2.022102680001E+26</v>
      </c>
      <c r="B100" s="19">
        <v>44895</v>
      </c>
      <c r="C100" s="20">
        <v>44946</v>
      </c>
      <c r="D100" s="28">
        <f>C100-DATE(2022,11,30)</f>
        <v>51</v>
      </c>
      <c r="E100" s="23" t="str">
        <f>IF(D100&lt;=30,"1 to 30 days", IF(D100&lt;=60, "31 to 60 days", IF(D100&lt;=90, "61 to 90 days", IF(D100&lt;=120,"91 to 120 days", IF(D100&lt;=150,"121 to 150 days",IF(D100&lt;=240,"151 to 240 days","Above 240 days"))))))</f>
        <v>31 to 60 days</v>
      </c>
      <c r="F100" s="13">
        <v>584513.02326598193</v>
      </c>
      <c r="G100" s="33">
        <v>2</v>
      </c>
      <c r="H100" s="25" t="str">
        <f>IF(G100=1,"Visa",IF(G100=2,"Master"))</f>
        <v>Master</v>
      </c>
      <c r="I100" s="13" t="s">
        <v>46</v>
      </c>
    </row>
    <row r="101" spans="1:9" x14ac:dyDescent="0.25">
      <c r="A101" s="17">
        <v>2.022062900001E+26</v>
      </c>
      <c r="B101" s="19">
        <v>44741</v>
      </c>
      <c r="C101" s="20">
        <v>44949</v>
      </c>
      <c r="D101" s="28">
        <f>C101-DATE(2022,11,30)</f>
        <v>54</v>
      </c>
      <c r="E101" s="23" t="str">
        <f>IF(D101&lt;=30,"1 to 30 days", IF(D101&lt;=60, "31 to 60 days", IF(D101&lt;=90, "61 to 90 days", IF(D101&lt;=120,"91 to 120 days", IF(D101&lt;=150,"121 to 150 days",IF(D101&lt;=240,"151 to 240 days","Above 240 days"))))))</f>
        <v>31 to 60 days</v>
      </c>
      <c r="F101" s="13">
        <v>659329.66073163587</v>
      </c>
      <c r="G101" s="33">
        <v>1</v>
      </c>
      <c r="H101" s="25" t="str">
        <f>IF(G101=1,"Visa",IF(G101=2,"Master"))</f>
        <v>Visa</v>
      </c>
      <c r="I101" s="13" t="s">
        <v>37</v>
      </c>
    </row>
    <row r="102" spans="1:9" x14ac:dyDescent="0.25">
      <c r="A102" s="17">
        <v>2.022062900001E+26</v>
      </c>
      <c r="B102" s="19">
        <v>44741</v>
      </c>
      <c r="C102" s="20">
        <v>44949</v>
      </c>
      <c r="D102" s="28">
        <f>C102-DATE(2022,11,30)</f>
        <v>54</v>
      </c>
      <c r="E102" s="23" t="str">
        <f>IF(D102&lt;=30,"1 to 30 days", IF(D102&lt;=60, "31 to 60 days", IF(D102&lt;=90, "61 to 90 days", IF(D102&lt;=120,"91 to 120 days", IF(D102&lt;=150,"121 to 150 days",IF(D102&lt;=240,"151 to 240 days","Above 240 days"))))))</f>
        <v>31 to 60 days</v>
      </c>
      <c r="F102" s="13">
        <v>800789.04296919797</v>
      </c>
      <c r="G102" s="33">
        <v>1</v>
      </c>
      <c r="H102" s="25" t="str">
        <f>IF(G102=1,"Visa",IF(G102=2,"Master"))</f>
        <v>Visa</v>
      </c>
      <c r="I102" s="13" t="s">
        <v>36</v>
      </c>
    </row>
    <row r="103" spans="1:9" x14ac:dyDescent="0.25">
      <c r="A103" s="17">
        <v>2.022062900001E+26</v>
      </c>
      <c r="B103" s="19">
        <v>44741</v>
      </c>
      <c r="C103" s="20">
        <v>44949</v>
      </c>
      <c r="D103" s="28">
        <f>C103-DATE(2022,11,30)</f>
        <v>54</v>
      </c>
      <c r="E103" s="23" t="str">
        <f>IF(D103&lt;=30,"1 to 30 days", IF(D103&lt;=60, "31 to 60 days", IF(D103&lt;=90, "61 to 90 days", IF(D103&lt;=120,"91 to 120 days", IF(D103&lt;=150,"121 to 150 days",IF(D103&lt;=240,"151 to 240 days","Above 240 days"))))))</f>
        <v>31 to 60 days</v>
      </c>
      <c r="F103" s="13">
        <v>316853.64197856188</v>
      </c>
      <c r="G103" s="33">
        <v>1</v>
      </c>
      <c r="H103" s="25" t="str">
        <f>IF(G103=1,"Visa",IF(G103=2,"Master"))</f>
        <v>Visa</v>
      </c>
      <c r="I103" s="13" t="s">
        <v>38</v>
      </c>
    </row>
    <row r="104" spans="1:9" x14ac:dyDescent="0.25">
      <c r="A104" s="17">
        <v>2.022062900001E+26</v>
      </c>
      <c r="B104" s="19">
        <v>44741</v>
      </c>
      <c r="C104" s="20">
        <v>44949</v>
      </c>
      <c r="D104" s="28">
        <f>C104-DATE(2022,11,30)</f>
        <v>54</v>
      </c>
      <c r="E104" s="23" t="str">
        <f>IF(D104&lt;=30,"1 to 30 days", IF(D104&lt;=60, "31 to 60 days", IF(D104&lt;=90, "61 to 90 days", IF(D104&lt;=120,"91 to 120 days", IF(D104&lt;=150,"121 to 150 days",IF(D104&lt;=240,"151 to 240 days","Above 240 days"))))))</f>
        <v>31 to 60 days</v>
      </c>
      <c r="F104" s="13">
        <v>112698.43296903167</v>
      </c>
      <c r="G104" s="33">
        <v>1</v>
      </c>
      <c r="H104" s="25" t="str">
        <f>IF(G104=1,"Visa",IF(G104=2,"Master"))</f>
        <v>Visa</v>
      </c>
      <c r="I104" s="13" t="s">
        <v>35</v>
      </c>
    </row>
    <row r="105" spans="1:9" x14ac:dyDescent="0.25">
      <c r="A105" s="17">
        <v>2.0220706000010001E+26</v>
      </c>
      <c r="B105" s="19">
        <v>44748</v>
      </c>
      <c r="C105" s="20">
        <v>44951</v>
      </c>
      <c r="D105" s="28">
        <f>C105-DATE(2022,11,30)</f>
        <v>56</v>
      </c>
      <c r="E105" s="23" t="str">
        <f>IF(D105&lt;=30,"1 to 30 days", IF(D105&lt;=60, "31 to 60 days", IF(D105&lt;=90, "61 to 90 days", IF(D105&lt;=120,"91 to 120 days", IF(D105&lt;=150,"121 to 150 days",IF(D105&lt;=240,"151 to 240 days","Above 240 days"))))))</f>
        <v>31 to 60 days</v>
      </c>
      <c r="F105" s="13">
        <v>90020.707807289276</v>
      </c>
      <c r="G105" s="33">
        <v>2</v>
      </c>
      <c r="H105" s="25" t="str">
        <f>IF(G105=1,"Visa",IF(G105=2,"Master"))</f>
        <v>Master</v>
      </c>
      <c r="I105" s="13" t="s">
        <v>45</v>
      </c>
    </row>
    <row r="106" spans="1:9" x14ac:dyDescent="0.25">
      <c r="A106" s="17">
        <v>2.0220706000010001E+26</v>
      </c>
      <c r="B106" s="19">
        <v>44748</v>
      </c>
      <c r="C106" s="20">
        <v>44951</v>
      </c>
      <c r="D106" s="28">
        <f>C106-DATE(2022,11,30)</f>
        <v>56</v>
      </c>
      <c r="E106" s="23" t="str">
        <f>IF(D106&lt;=30,"1 to 30 days", IF(D106&lt;=60, "31 to 60 days", IF(D106&lt;=90, "61 to 90 days", IF(D106&lt;=120,"91 to 120 days", IF(D106&lt;=150,"121 to 150 days",IF(D106&lt;=240,"151 to 240 days","Above 240 days"))))))</f>
        <v>31 to 60 days</v>
      </c>
      <c r="F106" s="13">
        <v>48544.936873230326</v>
      </c>
      <c r="G106" s="33">
        <v>2</v>
      </c>
      <c r="H106" s="25" t="str">
        <f>IF(G106=1,"Visa",IF(G106=2,"Master"))</f>
        <v>Master</v>
      </c>
      <c r="I106" s="13" t="s">
        <v>41</v>
      </c>
    </row>
    <row r="107" spans="1:9" x14ac:dyDescent="0.25">
      <c r="A107" s="17">
        <v>2.0220821100009998E+26</v>
      </c>
      <c r="B107" s="19">
        <v>44784</v>
      </c>
      <c r="C107" s="20">
        <v>44951</v>
      </c>
      <c r="D107" s="28">
        <f>C107-DATE(2022,11,30)</f>
        <v>56</v>
      </c>
      <c r="E107" s="23" t="str">
        <f>IF(D107&lt;=30,"1 to 30 days", IF(D107&lt;=60, "31 to 60 days", IF(D107&lt;=90, "61 to 90 days", IF(D107&lt;=120,"91 to 120 days", IF(D107&lt;=150,"121 to 150 days",IF(D107&lt;=240,"151 to 240 days","Above 240 days"))))))</f>
        <v>31 to 60 days</v>
      </c>
      <c r="F107" s="13">
        <v>109339.61690882278</v>
      </c>
      <c r="G107" s="33">
        <v>2</v>
      </c>
      <c r="H107" s="25" t="str">
        <f>IF(G107=1,"Visa",IF(G107=2,"Master"))</f>
        <v>Master</v>
      </c>
      <c r="I107" s="13" t="s">
        <v>47</v>
      </c>
    </row>
    <row r="108" spans="1:9" x14ac:dyDescent="0.25">
      <c r="A108" s="17">
        <v>2.022102680001E+26</v>
      </c>
      <c r="B108" s="19">
        <v>44893</v>
      </c>
      <c r="C108" s="20">
        <v>44951</v>
      </c>
      <c r="D108" s="28">
        <f>C108-DATE(2022,11,30)</f>
        <v>56</v>
      </c>
      <c r="E108" s="23" t="str">
        <f>IF(D108&lt;=30,"1 to 30 days", IF(D108&lt;=60, "31 to 60 days", IF(D108&lt;=90, "61 to 90 days", IF(D108&lt;=120,"91 to 120 days", IF(D108&lt;=150,"121 to 150 days",IF(D108&lt;=240,"151 to 240 days","Above 240 days"))))))</f>
        <v>31 to 60 days</v>
      </c>
      <c r="F108" s="13">
        <v>11484.264413916611</v>
      </c>
      <c r="G108" s="33">
        <v>1</v>
      </c>
      <c r="H108" s="25" t="str">
        <f>IF(G108=1,"Visa",IF(G108=2,"Master"))</f>
        <v>Visa</v>
      </c>
      <c r="I108" s="13" t="s">
        <v>41</v>
      </c>
    </row>
    <row r="109" spans="1:9" x14ac:dyDescent="0.25">
      <c r="A109" s="17">
        <v>2.0220706000010001E+26</v>
      </c>
      <c r="B109" s="19">
        <v>44748</v>
      </c>
      <c r="C109" s="20">
        <v>44952</v>
      </c>
      <c r="D109" s="28">
        <f>C109-DATE(2022,11,30)</f>
        <v>57</v>
      </c>
      <c r="E109" s="23" t="str">
        <f>IF(D109&lt;=30,"1 to 30 days", IF(D109&lt;=60, "31 to 60 days", IF(D109&lt;=90, "61 to 90 days", IF(D109&lt;=120,"91 to 120 days", IF(D109&lt;=150,"121 to 150 days",IF(D109&lt;=240,"151 to 240 days","Above 240 days"))))))</f>
        <v>31 to 60 days</v>
      </c>
      <c r="F109" s="13">
        <v>37312.169357571744</v>
      </c>
      <c r="G109" s="33">
        <v>2</v>
      </c>
      <c r="H109" s="25" t="str">
        <f>IF(G109=1,"Visa",IF(G109=2,"Master"))</f>
        <v>Master</v>
      </c>
      <c r="I109" s="13" t="s">
        <v>45</v>
      </c>
    </row>
    <row r="110" spans="1:9" x14ac:dyDescent="0.25">
      <c r="A110" s="17">
        <v>2.0220706000010001E+26</v>
      </c>
      <c r="B110" s="19">
        <v>44748</v>
      </c>
      <c r="C110" s="20">
        <v>44952</v>
      </c>
      <c r="D110" s="28">
        <f>C110-DATE(2022,11,30)</f>
        <v>57</v>
      </c>
      <c r="E110" s="23" t="str">
        <f>IF(D110&lt;=30,"1 to 30 days", IF(D110&lt;=60, "31 to 60 days", IF(D110&lt;=90, "61 to 90 days", IF(D110&lt;=120,"91 to 120 days", IF(D110&lt;=150,"121 to 150 days",IF(D110&lt;=240,"151 to 240 days","Above 240 days"))))))</f>
        <v>31 to 60 days</v>
      </c>
      <c r="F110" s="13">
        <v>21143.028656474609</v>
      </c>
      <c r="G110" s="33">
        <v>2</v>
      </c>
      <c r="H110" s="25" t="str">
        <f>IF(G110=1,"Visa",IF(G110=2,"Master"))</f>
        <v>Master</v>
      </c>
      <c r="I110" s="13" t="s">
        <v>41</v>
      </c>
    </row>
    <row r="111" spans="1:9" x14ac:dyDescent="0.25">
      <c r="A111" s="17">
        <v>2.022102680001E+26</v>
      </c>
      <c r="B111" s="19">
        <v>44893</v>
      </c>
      <c r="C111" s="20">
        <v>44952</v>
      </c>
      <c r="D111" s="28">
        <f>C111-DATE(2022,11,30)</f>
        <v>57</v>
      </c>
      <c r="E111" s="23" t="str">
        <f>IF(D111&lt;=30,"1 to 30 days", IF(D111&lt;=60, "31 to 60 days", IF(D111&lt;=90, "61 to 90 days", IF(D111&lt;=120,"91 to 120 days", IF(D111&lt;=150,"121 to 150 days",IF(D111&lt;=240,"151 to 240 days","Above 240 days"))))))</f>
        <v>31 to 60 days</v>
      </c>
      <c r="F111" s="13">
        <v>17150.740478787702</v>
      </c>
      <c r="G111" s="33">
        <v>1</v>
      </c>
      <c r="H111" s="25" t="str">
        <f>IF(G111=1,"Visa",IF(G111=2,"Master"))</f>
        <v>Visa</v>
      </c>
      <c r="I111" s="13" t="s">
        <v>41</v>
      </c>
    </row>
    <row r="112" spans="1:9" x14ac:dyDescent="0.25">
      <c r="A112" s="17">
        <v>2.022102680001E+26</v>
      </c>
      <c r="B112" s="19">
        <v>44897</v>
      </c>
      <c r="C112" s="20">
        <v>44952</v>
      </c>
      <c r="D112" s="28">
        <f>C112-DATE(2022,11,30)</f>
        <v>57</v>
      </c>
      <c r="E112" s="23" t="str">
        <f>IF(D112&lt;=30,"1 to 30 days", IF(D112&lt;=60, "31 to 60 days", IF(D112&lt;=90, "61 to 90 days", IF(D112&lt;=120,"91 to 120 days", IF(D112&lt;=150,"121 to 150 days",IF(D112&lt;=240,"151 to 240 days","Above 240 days"))))))</f>
        <v>31 to 60 days</v>
      </c>
      <c r="F112" s="13">
        <v>6377556.2616508603</v>
      </c>
      <c r="G112" s="33">
        <v>1</v>
      </c>
      <c r="H112" s="25" t="str">
        <f>IF(G112=1,"Visa",IF(G112=2,"Master"))</f>
        <v>Visa</v>
      </c>
      <c r="I112" s="13" t="s">
        <v>46</v>
      </c>
    </row>
    <row r="113" spans="1:9" x14ac:dyDescent="0.25">
      <c r="A113" s="17">
        <v>2.022102680001E+26</v>
      </c>
      <c r="B113" s="19">
        <v>44897</v>
      </c>
      <c r="C113" s="20">
        <v>44952</v>
      </c>
      <c r="D113" s="28">
        <f>C113-DATE(2022,11,30)</f>
        <v>57</v>
      </c>
      <c r="E113" s="23" t="str">
        <f>IF(D113&lt;=30,"1 to 30 days", IF(D113&lt;=60, "31 to 60 days", IF(D113&lt;=90, "61 to 90 days", IF(D113&lt;=120,"91 to 120 days", IF(D113&lt;=150,"121 to 150 days",IF(D113&lt;=240,"151 to 240 days","Above 240 days"))))))</f>
        <v>31 to 60 days</v>
      </c>
      <c r="F113" s="13">
        <v>4859359.3479156084</v>
      </c>
      <c r="G113" s="33">
        <v>1</v>
      </c>
      <c r="H113" s="25" t="str">
        <f>IF(G113=1,"Visa",IF(G113=2,"Master"))</f>
        <v>Visa</v>
      </c>
      <c r="I113" s="13" t="s">
        <v>45</v>
      </c>
    </row>
    <row r="114" spans="1:9" x14ac:dyDescent="0.25">
      <c r="A114" s="17">
        <v>2.022102680001E+26</v>
      </c>
      <c r="B114" s="19">
        <v>44897</v>
      </c>
      <c r="C114" s="20">
        <v>44952</v>
      </c>
      <c r="D114" s="28">
        <f>C114-DATE(2022,11,30)</f>
        <v>57</v>
      </c>
      <c r="E114" s="23" t="str">
        <f>IF(D114&lt;=30,"1 to 30 days", IF(D114&lt;=60, "31 to 60 days", IF(D114&lt;=90, "61 to 90 days", IF(D114&lt;=120,"91 to 120 days", IF(D114&lt;=150,"121 to 150 days",IF(D114&lt;=240,"151 to 240 days","Above 240 days"))))))</f>
        <v>31 to 60 days</v>
      </c>
      <c r="F114" s="13">
        <v>93701.058657334303</v>
      </c>
      <c r="G114" s="33">
        <v>1</v>
      </c>
      <c r="H114" s="25" t="str">
        <f>IF(G114=1,"Visa",IF(G114=2,"Master"))</f>
        <v>Visa</v>
      </c>
      <c r="I114" s="13" t="s">
        <v>47</v>
      </c>
    </row>
    <row r="115" spans="1:9" x14ac:dyDescent="0.25">
      <c r="A115" s="17">
        <v>2.022102680001E+26</v>
      </c>
      <c r="B115" s="19">
        <v>44897</v>
      </c>
      <c r="C115" s="20">
        <v>44952</v>
      </c>
      <c r="D115" s="28">
        <f>C115-DATE(2022,11,30)</f>
        <v>57</v>
      </c>
      <c r="E115" s="23" t="str">
        <f>IF(D115&lt;=30,"1 to 30 days", IF(D115&lt;=60, "31 to 60 days", IF(D115&lt;=90, "61 to 90 days", IF(D115&lt;=120,"91 to 120 days", IF(D115&lt;=150,"121 to 150 days",IF(D115&lt;=240,"151 to 240 days","Above 240 days"))))))</f>
        <v>31 to 60 days</v>
      </c>
      <c r="F115" s="13">
        <v>41415.218690869719</v>
      </c>
      <c r="G115" s="33">
        <v>1</v>
      </c>
      <c r="H115" s="25" t="str">
        <f>IF(G115=1,"Visa",IF(G115=2,"Master"))</f>
        <v>Visa</v>
      </c>
      <c r="I115" s="13" t="s">
        <v>41</v>
      </c>
    </row>
    <row r="116" spans="1:9" x14ac:dyDescent="0.25">
      <c r="A116" s="17">
        <v>2.0220706000010001E+26</v>
      </c>
      <c r="B116" s="19">
        <v>44748</v>
      </c>
      <c r="C116" s="20">
        <v>44953</v>
      </c>
      <c r="D116" s="28">
        <f>C116-DATE(2022,11,30)</f>
        <v>58</v>
      </c>
      <c r="E116" s="23" t="str">
        <f>IF(D116&lt;=30,"1 to 30 days", IF(D116&lt;=60, "31 to 60 days", IF(D116&lt;=90, "61 to 90 days", IF(D116&lt;=120,"91 to 120 days", IF(D116&lt;=150,"121 to 150 days",IF(D116&lt;=240,"151 to 240 days","Above 240 days"))))))</f>
        <v>31 to 60 days</v>
      </c>
      <c r="F116" s="13">
        <v>15690.47667610331</v>
      </c>
      <c r="G116" s="33">
        <v>2</v>
      </c>
      <c r="H116" s="25" t="str">
        <f>IF(G116=1,"Visa",IF(G116=2,"Master"))</f>
        <v>Master</v>
      </c>
      <c r="I116" s="13" t="s">
        <v>45</v>
      </c>
    </row>
    <row r="117" spans="1:9" x14ac:dyDescent="0.25">
      <c r="A117" s="17">
        <v>2.0220707000009999E+26</v>
      </c>
      <c r="B117" s="19">
        <v>44749</v>
      </c>
      <c r="C117" s="20">
        <v>44953</v>
      </c>
      <c r="D117" s="28">
        <f>C117-DATE(2022,11,30)</f>
        <v>58</v>
      </c>
      <c r="E117" s="23" t="str">
        <f>IF(D117&lt;=30,"1 to 30 days", IF(D117&lt;=60, "31 to 60 days", IF(D117&lt;=90, "61 to 90 days", IF(D117&lt;=120,"91 to 120 days", IF(D117&lt;=150,"121 to 150 days",IF(D117&lt;=240,"151 to 240 days","Above 240 days"))))))</f>
        <v>31 to 60 days</v>
      </c>
      <c r="F117" s="13">
        <v>2075730.1368614766</v>
      </c>
      <c r="G117" s="33">
        <v>2</v>
      </c>
      <c r="H117" s="25" t="str">
        <f>IF(G117=1,"Visa",IF(G117=2,"Master"))</f>
        <v>Master</v>
      </c>
      <c r="I117" s="13" t="s">
        <v>40</v>
      </c>
    </row>
    <row r="118" spans="1:9" x14ac:dyDescent="0.25">
      <c r="A118" s="17">
        <v>2.0220707000009999E+26</v>
      </c>
      <c r="B118" s="19">
        <v>44749</v>
      </c>
      <c r="C118" s="20">
        <v>44953</v>
      </c>
      <c r="D118" s="28">
        <f>C118-DATE(2022,11,30)</f>
        <v>58</v>
      </c>
      <c r="E118" s="23" t="str">
        <f>IF(D118&lt;=30,"1 to 30 days", IF(D118&lt;=60, "31 to 60 days", IF(D118&lt;=90, "61 to 90 days", IF(D118&lt;=120,"91 to 120 days", IF(D118&lt;=150,"121 to 150 days",IF(D118&lt;=240,"151 to 240 days","Above 240 days"))))))</f>
        <v>31 to 60 days</v>
      </c>
      <c r="F118" s="13">
        <v>21039.888643213999</v>
      </c>
      <c r="G118" s="33">
        <v>2</v>
      </c>
      <c r="H118" s="25" t="str">
        <f>IF(G118=1,"Visa",IF(G118=2,"Master"))</f>
        <v>Master</v>
      </c>
      <c r="I118" s="13" t="s">
        <v>46</v>
      </c>
    </row>
    <row r="119" spans="1:9" x14ac:dyDescent="0.25">
      <c r="A119" s="17">
        <v>2.0220707000009999E+26</v>
      </c>
      <c r="B119" s="19">
        <v>44749</v>
      </c>
      <c r="C119" s="20">
        <v>44953</v>
      </c>
      <c r="D119" s="28">
        <f>C119-DATE(2022,11,30)</f>
        <v>58</v>
      </c>
      <c r="E119" s="23" t="str">
        <f>IF(D119&lt;=30,"1 to 30 days", IF(D119&lt;=60, "31 to 60 days", IF(D119&lt;=90, "61 to 90 days", IF(D119&lt;=120,"91 to 120 days", IF(D119&lt;=150,"121 to 150 days",IF(D119&lt;=240,"151 to 240 days","Above 240 days"))))))</f>
        <v>31 to 60 days</v>
      </c>
      <c r="F119" s="13">
        <v>651545.29501460609</v>
      </c>
      <c r="G119" s="33">
        <v>2</v>
      </c>
      <c r="H119" s="25" t="str">
        <f>IF(G119=1,"Visa",IF(G119=2,"Master"))</f>
        <v>Master</v>
      </c>
      <c r="I119" s="13" t="s">
        <v>47</v>
      </c>
    </row>
    <row r="120" spans="1:9" x14ac:dyDescent="0.25">
      <c r="A120" s="17">
        <v>2.0220821100009998E+26</v>
      </c>
      <c r="B120" s="19">
        <v>44784</v>
      </c>
      <c r="C120" s="20">
        <v>44953</v>
      </c>
      <c r="D120" s="28">
        <f>C120-DATE(2022,11,30)</f>
        <v>58</v>
      </c>
      <c r="E120" s="23" t="str">
        <f>IF(D120&lt;=30,"1 to 30 days", IF(D120&lt;=60, "31 to 60 days", IF(D120&lt;=90, "61 to 90 days", IF(D120&lt;=120,"91 to 120 days", IF(D120&lt;=150,"121 to 150 days",IF(D120&lt;=240,"151 to 240 days","Above 240 days"))))))</f>
        <v>31 to 60 days</v>
      </c>
      <c r="F120" s="13">
        <v>830349.82069694262</v>
      </c>
      <c r="G120" s="33">
        <v>2</v>
      </c>
      <c r="H120" s="25" t="str">
        <f>IF(G120=1,"Visa",IF(G120=2,"Master"))</f>
        <v>Master</v>
      </c>
      <c r="I120" s="13" t="s">
        <v>47</v>
      </c>
    </row>
    <row r="121" spans="1:9" x14ac:dyDescent="0.25">
      <c r="A121" s="17">
        <v>2.0220821100009998E+26</v>
      </c>
      <c r="B121" s="19">
        <v>44784</v>
      </c>
      <c r="C121" s="20">
        <v>44953</v>
      </c>
      <c r="D121" s="28">
        <f>C121-DATE(2022,11,30)</f>
        <v>58</v>
      </c>
      <c r="E121" s="23" t="str">
        <f>IF(D121&lt;=30,"1 to 30 days", IF(D121&lt;=60, "31 to 60 days", IF(D121&lt;=90, "61 to 90 days", IF(D121&lt;=120,"91 to 120 days", IF(D121&lt;=150,"121 to 150 days",IF(D121&lt;=240,"151 to 240 days","Above 240 days"))))))</f>
        <v>31 to 60 days</v>
      </c>
      <c r="F121" s="13">
        <v>4049796.4548636675</v>
      </c>
      <c r="G121" s="33">
        <v>2</v>
      </c>
      <c r="H121" s="25" t="str">
        <f>IF(G121=1,"Visa",IF(G121=2,"Master"))</f>
        <v>Master</v>
      </c>
      <c r="I121" s="13" t="s">
        <v>40</v>
      </c>
    </row>
    <row r="122" spans="1:9" x14ac:dyDescent="0.25">
      <c r="A122" s="17">
        <v>2.022102680001E+26</v>
      </c>
      <c r="B122" s="19">
        <v>44859</v>
      </c>
      <c r="C122" s="20">
        <v>44953</v>
      </c>
      <c r="D122" s="28">
        <f>C122-DATE(2022,11,30)</f>
        <v>58</v>
      </c>
      <c r="E122" s="23" t="str">
        <f>IF(D122&lt;=30,"1 to 30 days", IF(D122&lt;=60, "31 to 60 days", IF(D122&lt;=90, "61 to 90 days", IF(D122&lt;=120,"91 to 120 days", IF(D122&lt;=150,"121 to 150 days",IF(D122&lt;=240,"151 to 240 days","Above 240 days"))))))</f>
        <v>31 to 60 days</v>
      </c>
      <c r="F122" s="13">
        <v>64583.038632088428</v>
      </c>
      <c r="G122" s="33">
        <v>1</v>
      </c>
      <c r="H122" s="25" t="str">
        <f>IF(G122=1,"Visa",IF(G122=2,"Master"))</f>
        <v>Visa</v>
      </c>
      <c r="I122" s="13" t="s">
        <v>46</v>
      </c>
    </row>
    <row r="123" spans="1:9" x14ac:dyDescent="0.25">
      <c r="A123" s="17">
        <v>2.022102680001E+26</v>
      </c>
      <c r="B123" s="19">
        <v>44865</v>
      </c>
      <c r="C123" s="20">
        <v>44953</v>
      </c>
      <c r="D123" s="28">
        <f>C123-DATE(2022,11,30)</f>
        <v>58</v>
      </c>
      <c r="E123" s="23" t="str">
        <f>IF(D123&lt;=30,"1 to 30 days", IF(D123&lt;=60, "31 to 60 days", IF(D123&lt;=90, "61 to 90 days", IF(D123&lt;=120,"91 to 120 days", IF(D123&lt;=150,"121 to 150 days",IF(D123&lt;=240,"151 to 240 days","Above 240 days"))))))</f>
        <v>31 to 60 days</v>
      </c>
      <c r="F123" s="13">
        <v>48486.932355817742</v>
      </c>
      <c r="G123" s="33">
        <v>1</v>
      </c>
      <c r="H123" s="25" t="str">
        <f>IF(G123=1,"Visa",IF(G123=2,"Master"))</f>
        <v>Visa</v>
      </c>
      <c r="I123" s="13" t="s">
        <v>46</v>
      </c>
    </row>
    <row r="124" spans="1:9" x14ac:dyDescent="0.25">
      <c r="A124" s="17">
        <v>2.022102680001E+26</v>
      </c>
      <c r="B124" s="19">
        <v>44900</v>
      </c>
      <c r="C124" s="20">
        <v>44953</v>
      </c>
      <c r="D124" s="28">
        <f>C124-DATE(2022,11,30)</f>
        <v>58</v>
      </c>
      <c r="E124" s="23" t="str">
        <f>IF(D124&lt;=30,"1 to 30 days", IF(D124&lt;=60, "31 to 60 days", IF(D124&lt;=90, "61 to 90 days", IF(D124&lt;=120,"91 to 120 days", IF(D124&lt;=150,"121 to 150 days",IF(D124&lt;=240,"151 to 240 days","Above 240 days"))))))</f>
        <v>31 to 60 days</v>
      </c>
      <c r="F124" s="13">
        <v>94880.723971235711</v>
      </c>
      <c r="G124" s="33">
        <v>1</v>
      </c>
      <c r="H124" s="25" t="str">
        <f>IF(G124=1,"Visa",IF(G124=2,"Master"))</f>
        <v>Visa</v>
      </c>
      <c r="I124" s="13" t="s">
        <v>47</v>
      </c>
    </row>
    <row r="125" spans="1:9" x14ac:dyDescent="0.25">
      <c r="A125" s="17">
        <v>2.022102680001E+26</v>
      </c>
      <c r="B125" s="19">
        <v>44901</v>
      </c>
      <c r="C125" s="20">
        <v>44953</v>
      </c>
      <c r="D125" s="28">
        <f>C125-DATE(2022,11,30)</f>
        <v>58</v>
      </c>
      <c r="E125" s="23" t="str">
        <f>IF(D125&lt;=30,"1 to 30 days", IF(D125&lt;=60, "31 to 60 days", IF(D125&lt;=90, "61 to 90 days", IF(D125&lt;=120,"91 to 120 days", IF(D125&lt;=150,"121 to 150 days",IF(D125&lt;=240,"151 to 240 days","Above 240 days"))))))</f>
        <v>31 to 60 days</v>
      </c>
      <c r="F125" s="13">
        <v>372169.35925538675</v>
      </c>
      <c r="G125" s="33">
        <v>2</v>
      </c>
      <c r="H125" s="25" t="str">
        <f>IF(G125=1,"Visa",IF(G125=2,"Master"))</f>
        <v>Master</v>
      </c>
      <c r="I125" s="13" t="s">
        <v>45</v>
      </c>
    </row>
    <row r="126" spans="1:9" x14ac:dyDescent="0.25">
      <c r="A126" s="17">
        <v>2.0220707000009999E+26</v>
      </c>
      <c r="B126" s="19">
        <v>44749</v>
      </c>
      <c r="C126" s="20">
        <v>44956</v>
      </c>
      <c r="D126" s="28">
        <f>C126-DATE(2022,11,30)</f>
        <v>61</v>
      </c>
      <c r="E126" s="23" t="str">
        <f>IF(D126&lt;=30,"1 to 30 days", IF(D126&lt;=60, "31 to 60 days", IF(D126&lt;=90, "61 to 90 days", IF(D126&lt;=120,"91 to 120 days", IF(D126&lt;=150,"121 to 150 days",IF(D126&lt;=240,"151 to 240 days","Above 240 days"))))))</f>
        <v>61 to 90 days</v>
      </c>
      <c r="F126" s="13">
        <v>5015373.178843298</v>
      </c>
      <c r="G126" s="33">
        <v>2</v>
      </c>
      <c r="H126" s="25" t="str">
        <f>IF(G126=1,"Visa",IF(G126=2,"Master"))</f>
        <v>Master</v>
      </c>
      <c r="I126" s="13" t="s">
        <v>40</v>
      </c>
    </row>
    <row r="127" spans="1:9" x14ac:dyDescent="0.25">
      <c r="A127" s="17">
        <v>2.0220707000009999E+26</v>
      </c>
      <c r="B127" s="19">
        <v>44749</v>
      </c>
      <c r="C127" s="20">
        <v>44956</v>
      </c>
      <c r="D127" s="28">
        <f>C127-DATE(2022,11,30)</f>
        <v>61</v>
      </c>
      <c r="E127" s="23" t="str">
        <f>IF(D127&lt;=30,"1 to 30 days", IF(D127&lt;=60, "31 to 60 days", IF(D127&lt;=90, "61 to 90 days", IF(D127&lt;=120,"91 to 120 days", IF(D127&lt;=150,"121 to 150 days",IF(D127&lt;=240,"151 to 240 days","Above 240 days"))))))</f>
        <v>61 to 90 days</v>
      </c>
      <c r="F127" s="13">
        <v>149453.3627959216</v>
      </c>
      <c r="G127" s="33">
        <v>2</v>
      </c>
      <c r="H127" s="25" t="str">
        <f>IF(G127=1,"Visa",IF(G127=2,"Master"))</f>
        <v>Master</v>
      </c>
      <c r="I127" s="13" t="s">
        <v>46</v>
      </c>
    </row>
    <row r="128" spans="1:9" x14ac:dyDescent="0.25">
      <c r="A128" s="17">
        <v>2.0220707000009999E+26</v>
      </c>
      <c r="B128" s="19">
        <v>44749</v>
      </c>
      <c r="C128" s="20">
        <v>44956</v>
      </c>
      <c r="D128" s="28">
        <f>C128-DATE(2022,11,30)</f>
        <v>61</v>
      </c>
      <c r="E128" s="23" t="str">
        <f>IF(D128&lt;=30,"1 to 30 days", IF(D128&lt;=60, "31 to 60 days", IF(D128&lt;=90, "61 to 90 days", IF(D128&lt;=120,"91 to 120 days", IF(D128&lt;=150,"121 to 150 days",IF(D128&lt;=240,"151 to 240 days","Above 240 days"))))))</f>
        <v>61 to 90 days</v>
      </c>
      <c r="F128" s="13">
        <v>260570.04545669499</v>
      </c>
      <c r="G128" s="33">
        <v>2</v>
      </c>
      <c r="H128" s="25" t="str">
        <f>IF(G128=1,"Visa",IF(G128=2,"Master"))</f>
        <v>Master</v>
      </c>
      <c r="I128" s="13" t="s">
        <v>45</v>
      </c>
    </row>
    <row r="129" spans="1:9" x14ac:dyDescent="0.25">
      <c r="A129" s="17">
        <v>2.0220707000009999E+26</v>
      </c>
      <c r="B129" s="19">
        <v>44749</v>
      </c>
      <c r="C129" s="20">
        <v>44956</v>
      </c>
      <c r="D129" s="28">
        <f>C129-DATE(2022,11,30)</f>
        <v>61</v>
      </c>
      <c r="E129" s="23" t="str">
        <f>IF(D129&lt;=30,"1 to 30 days", IF(D129&lt;=60, "31 to 60 days", IF(D129&lt;=90, "61 to 90 days", IF(D129&lt;=120,"91 to 120 days", IF(D129&lt;=150,"121 to 150 days",IF(D129&lt;=240,"151 to 240 days","Above 240 days"))))))</f>
        <v>61 to 90 days</v>
      </c>
      <c r="F129" s="13">
        <v>1881337.6287962133</v>
      </c>
      <c r="G129" s="33">
        <v>2</v>
      </c>
      <c r="H129" s="25" t="str">
        <f>IF(G129=1,"Visa",IF(G129=2,"Master"))</f>
        <v>Master</v>
      </c>
      <c r="I129" s="13" t="s">
        <v>47</v>
      </c>
    </row>
    <row r="130" spans="1:9" x14ac:dyDescent="0.25">
      <c r="A130" s="17">
        <v>2.0220707000009999E+26</v>
      </c>
      <c r="B130" s="19">
        <v>44749</v>
      </c>
      <c r="C130" s="20">
        <v>44956</v>
      </c>
      <c r="D130" s="28">
        <f>C130-DATE(2022,11,30)</f>
        <v>61</v>
      </c>
      <c r="E130" s="23" t="str">
        <f>IF(D130&lt;=30,"1 to 30 days", IF(D130&lt;=60, "31 to 60 days", IF(D130&lt;=90, "61 to 90 days", IF(D130&lt;=120,"91 to 120 days", IF(D130&lt;=150,"121 to 150 days",IF(D130&lt;=240,"151 to 240 days","Above 240 days"))))))</f>
        <v>61 to 90 days</v>
      </c>
      <c r="F130" s="13">
        <v>159178.98221662649</v>
      </c>
      <c r="G130" s="33">
        <v>2</v>
      </c>
      <c r="H130" s="25" t="str">
        <f>IF(G130=1,"Visa",IF(G130=2,"Master"))</f>
        <v>Master</v>
      </c>
      <c r="I130" s="13" t="s">
        <v>41</v>
      </c>
    </row>
    <row r="131" spans="1:9" x14ac:dyDescent="0.25">
      <c r="A131" s="17">
        <v>2.0220821100009998E+26</v>
      </c>
      <c r="B131" s="19">
        <v>44784</v>
      </c>
      <c r="C131" s="20">
        <v>44956</v>
      </c>
      <c r="D131" s="28">
        <f>C131-DATE(2022,11,30)</f>
        <v>61</v>
      </c>
      <c r="E131" s="23" t="str">
        <f>IF(D131&lt;=30,"1 to 30 days", IF(D131&lt;=60, "31 to 60 days", IF(D131&lt;=90, "61 to 90 days", IF(D131&lt;=120,"91 to 120 days", IF(D131&lt;=150,"121 to 150 days",IF(D131&lt;=240,"151 to 240 days","Above 240 days"))))))</f>
        <v>61 to 90 days</v>
      </c>
      <c r="F131" s="13">
        <v>1010903.7408038685</v>
      </c>
      <c r="G131" s="33">
        <v>2</v>
      </c>
      <c r="H131" s="25" t="str">
        <f>IF(G131=1,"Visa",IF(G131=2,"Master"))</f>
        <v>Master</v>
      </c>
      <c r="I131" s="13" t="s">
        <v>45</v>
      </c>
    </row>
    <row r="132" spans="1:9" x14ac:dyDescent="0.25">
      <c r="A132" s="17">
        <v>2.0220821100009998E+26</v>
      </c>
      <c r="B132" s="19">
        <v>44784</v>
      </c>
      <c r="C132" s="20">
        <v>44956</v>
      </c>
      <c r="D132" s="28">
        <f>C132-DATE(2022,11,30)</f>
        <v>61</v>
      </c>
      <c r="E132" s="23" t="str">
        <f>IF(D132&lt;=30,"1 to 30 days", IF(D132&lt;=60, "31 to 60 days", IF(D132&lt;=90, "61 to 90 days", IF(D132&lt;=120,"91 to 120 days", IF(D132&lt;=150,"121 to 150 days",IF(D132&lt;=240,"151 to 240 days","Above 240 days"))))))</f>
        <v>61 to 90 days</v>
      </c>
      <c r="F132" s="13">
        <v>5171838.5835597571</v>
      </c>
      <c r="G132" s="33">
        <v>2</v>
      </c>
      <c r="H132" s="25" t="str">
        <f>IF(G132=1,"Visa",IF(G132=2,"Master"))</f>
        <v>Master</v>
      </c>
      <c r="I132" s="13" t="s">
        <v>47</v>
      </c>
    </row>
    <row r="133" spans="1:9" x14ac:dyDescent="0.25">
      <c r="A133" s="17">
        <v>2.0220821100009998E+26</v>
      </c>
      <c r="B133" s="19">
        <v>44784</v>
      </c>
      <c r="C133" s="20">
        <v>44956</v>
      </c>
      <c r="D133" s="28">
        <f>C133-DATE(2022,11,30)</f>
        <v>61</v>
      </c>
      <c r="E133" s="23" t="str">
        <f>IF(D133&lt;=30,"1 to 30 days", IF(D133&lt;=60, "31 to 60 days", IF(D133&lt;=90, "61 to 90 days", IF(D133&lt;=120,"91 to 120 days", IF(D133&lt;=150,"121 to 150 days",IF(D133&lt;=240,"151 to 240 days","Above 240 days"))))))</f>
        <v>61 to 90 days</v>
      </c>
      <c r="F133" s="13">
        <v>271618.11553265626</v>
      </c>
      <c r="G133" s="33">
        <v>2</v>
      </c>
      <c r="H133" s="25" t="str">
        <f>IF(G133=1,"Visa",IF(G133=2,"Master"))</f>
        <v>Master</v>
      </c>
      <c r="I133" s="13" t="s">
        <v>46</v>
      </c>
    </row>
    <row r="134" spans="1:9" x14ac:dyDescent="0.25">
      <c r="A134" s="17">
        <v>2.0220821100009998E+26</v>
      </c>
      <c r="B134" s="19">
        <v>44784</v>
      </c>
      <c r="C134" s="20">
        <v>44956</v>
      </c>
      <c r="D134" s="28">
        <f>C134-DATE(2022,11,30)</f>
        <v>61</v>
      </c>
      <c r="E134" s="23" t="str">
        <f>IF(D134&lt;=30,"1 to 30 days", IF(D134&lt;=60, "31 to 60 days", IF(D134&lt;=90, "61 to 90 days", IF(D134&lt;=120,"91 to 120 days", IF(D134&lt;=150,"121 to 150 days",IF(D134&lt;=240,"151 to 240 days","Above 240 days"))))))</f>
        <v>61 to 90 days</v>
      </c>
      <c r="F134" s="13">
        <v>555745.03926047531</v>
      </c>
      <c r="G134" s="33">
        <v>2</v>
      </c>
      <c r="H134" s="25" t="str">
        <f>IF(G134=1,"Visa",IF(G134=2,"Master"))</f>
        <v>Master</v>
      </c>
      <c r="I134" s="13" t="s">
        <v>41</v>
      </c>
    </row>
    <row r="135" spans="1:9" x14ac:dyDescent="0.25">
      <c r="A135" s="17">
        <v>2.022082120001E+26</v>
      </c>
      <c r="B135" s="19">
        <v>44784</v>
      </c>
      <c r="C135" s="20">
        <v>44956</v>
      </c>
      <c r="D135" s="28">
        <f>C135-DATE(2022,11,30)</f>
        <v>61</v>
      </c>
      <c r="E135" s="23" t="str">
        <f>IF(D135&lt;=30,"1 to 30 days", IF(D135&lt;=60, "31 to 60 days", IF(D135&lt;=90, "61 to 90 days", IF(D135&lt;=120,"91 to 120 days", IF(D135&lt;=150,"121 to 150 days",IF(D135&lt;=240,"151 to 240 days","Above 240 days"))))))</f>
        <v>61 to 90 days</v>
      </c>
      <c r="F135" s="13">
        <v>16330385.493950209</v>
      </c>
      <c r="G135" s="33">
        <v>2</v>
      </c>
      <c r="H135" s="25" t="str">
        <f>IF(G135=1,"Visa",IF(G135=2,"Master"))</f>
        <v>Master</v>
      </c>
      <c r="I135" s="13" t="s">
        <v>40</v>
      </c>
    </row>
    <row r="136" spans="1:9" x14ac:dyDescent="0.25">
      <c r="A136" s="17">
        <v>2.022102680001E+26</v>
      </c>
      <c r="B136" s="19">
        <v>44865</v>
      </c>
      <c r="C136" s="20">
        <v>44956</v>
      </c>
      <c r="D136" s="28">
        <f>C136-DATE(2022,11,30)</f>
        <v>61</v>
      </c>
      <c r="E136" s="23" t="str">
        <f>IF(D136&lt;=30,"1 to 30 days", IF(D136&lt;=60, "31 to 60 days", IF(D136&lt;=90, "61 to 90 days", IF(D136&lt;=120,"91 to 120 days", IF(D136&lt;=150,"121 to 150 days",IF(D136&lt;=240,"151 to 240 days","Above 240 days"))))))</f>
        <v>61 to 90 days</v>
      </c>
      <c r="F136" s="13">
        <v>8821943.8217131663</v>
      </c>
      <c r="G136" s="33">
        <v>1</v>
      </c>
      <c r="H136" s="25" t="str">
        <f>IF(G136=1,"Visa",IF(G136=2,"Master"))</f>
        <v>Visa</v>
      </c>
      <c r="I136" s="13" t="s">
        <v>46</v>
      </c>
    </row>
    <row r="137" spans="1:9" x14ac:dyDescent="0.25">
      <c r="A137" s="17">
        <v>2.022102680001E+26</v>
      </c>
      <c r="B137" s="19">
        <v>44865</v>
      </c>
      <c r="C137" s="20">
        <v>44956</v>
      </c>
      <c r="D137" s="28">
        <f>C137-DATE(2022,11,30)</f>
        <v>61</v>
      </c>
      <c r="E137" s="23" t="str">
        <f>IF(D137&lt;=30,"1 to 30 days", IF(D137&lt;=60, "31 to 60 days", IF(D137&lt;=90, "61 to 90 days", IF(D137&lt;=120,"91 to 120 days", IF(D137&lt;=150,"121 to 150 days",IF(D137&lt;=240,"151 to 240 days","Above 240 days"))))))</f>
        <v>61 to 90 days</v>
      </c>
      <c r="F137" s="13">
        <v>13444847.434008962</v>
      </c>
      <c r="G137" s="33">
        <v>1</v>
      </c>
      <c r="H137" s="25" t="str">
        <f>IF(G137=1,"Visa",IF(G137=2,"Master"))</f>
        <v>Visa</v>
      </c>
      <c r="I137" s="13" t="s">
        <v>45</v>
      </c>
    </row>
    <row r="138" spans="1:9" x14ac:dyDescent="0.25">
      <c r="A138" s="17">
        <v>2.022102680001E+26</v>
      </c>
      <c r="B138" s="19">
        <v>44865</v>
      </c>
      <c r="C138" s="20">
        <v>44956</v>
      </c>
      <c r="D138" s="28">
        <f>C138-DATE(2022,11,30)</f>
        <v>61</v>
      </c>
      <c r="E138" s="23" t="str">
        <f>IF(D138&lt;=30,"1 to 30 days", IF(D138&lt;=60, "31 to 60 days", IF(D138&lt;=90, "61 to 90 days", IF(D138&lt;=120,"91 to 120 days", IF(D138&lt;=150,"121 to 150 days",IF(D138&lt;=240,"151 to 240 days","Above 240 days"))))))</f>
        <v>61 to 90 days</v>
      </c>
      <c r="F138" s="13">
        <v>1299534.935606848</v>
      </c>
      <c r="G138" s="33">
        <v>1</v>
      </c>
      <c r="H138" s="25" t="str">
        <f>IF(G138=1,"Visa",IF(G138=2,"Master"))</f>
        <v>Visa</v>
      </c>
      <c r="I138" s="13" t="s">
        <v>47</v>
      </c>
    </row>
    <row r="139" spans="1:9" x14ac:dyDescent="0.25">
      <c r="A139" s="17">
        <v>2.022102680001E+26</v>
      </c>
      <c r="B139" s="19">
        <v>44900</v>
      </c>
      <c r="C139" s="20">
        <v>44956</v>
      </c>
      <c r="D139" s="28">
        <f>C139-DATE(2022,11,30)</f>
        <v>61</v>
      </c>
      <c r="E139" s="23" t="str">
        <f>IF(D139&lt;=30,"1 to 30 days", IF(D139&lt;=60, "31 to 60 days", IF(D139&lt;=90, "61 to 90 days", IF(D139&lt;=120,"91 to 120 days", IF(D139&lt;=150,"121 to 150 days",IF(D139&lt;=240,"151 to 240 days","Above 240 days"))))))</f>
        <v>61 to 90 days</v>
      </c>
      <c r="F139" s="13">
        <v>12382619.29290677</v>
      </c>
      <c r="G139" s="33">
        <v>1</v>
      </c>
      <c r="H139" s="25" t="str">
        <f>IF(G139=1,"Visa",IF(G139=2,"Master"))</f>
        <v>Visa</v>
      </c>
      <c r="I139" s="13" t="s">
        <v>45</v>
      </c>
    </row>
    <row r="140" spans="1:9" x14ac:dyDescent="0.25">
      <c r="A140" s="17">
        <v>2.022102680001E+26</v>
      </c>
      <c r="B140" s="19">
        <v>44900</v>
      </c>
      <c r="C140" s="20">
        <v>44956</v>
      </c>
      <c r="D140" s="28">
        <f>C140-DATE(2022,11,30)</f>
        <v>61</v>
      </c>
      <c r="E140" s="23" t="str">
        <f>IF(D140&lt;=30,"1 to 30 days", IF(D140&lt;=60, "31 to 60 days", IF(D140&lt;=90, "61 to 90 days", IF(D140&lt;=120,"91 to 120 days", IF(D140&lt;=150,"121 to 150 days",IF(D140&lt;=240,"151 to 240 days","Above 240 days"))))))</f>
        <v>61 to 90 days</v>
      </c>
      <c r="F140" s="13">
        <v>15148786.467104254</v>
      </c>
      <c r="G140" s="33">
        <v>1</v>
      </c>
      <c r="H140" s="25" t="str">
        <f>IF(G140=1,"Visa",IF(G140=2,"Master"))</f>
        <v>Visa</v>
      </c>
      <c r="I140" s="13" t="s">
        <v>47</v>
      </c>
    </row>
    <row r="141" spans="1:9" x14ac:dyDescent="0.25">
      <c r="A141" s="17">
        <v>2.022102680001E+26</v>
      </c>
      <c r="B141" s="19">
        <v>44900</v>
      </c>
      <c r="C141" s="20">
        <v>44956</v>
      </c>
      <c r="D141" s="28">
        <f>C141-DATE(2022,11,30)</f>
        <v>61</v>
      </c>
      <c r="E141" s="23" t="str">
        <f>IF(D141&lt;=30,"1 to 30 days", IF(D141&lt;=60, "31 to 60 days", IF(D141&lt;=90, "61 to 90 days", IF(D141&lt;=120,"91 to 120 days", IF(D141&lt;=150,"121 to 150 days",IF(D141&lt;=240,"151 to 240 days","Above 240 days"))))))</f>
        <v>61 to 90 days</v>
      </c>
      <c r="F141" s="13">
        <v>1412595.0299154629</v>
      </c>
      <c r="G141" s="33">
        <v>1</v>
      </c>
      <c r="H141" s="25" t="str">
        <f>IF(G141=1,"Visa",IF(G141=2,"Master"))</f>
        <v>Visa</v>
      </c>
      <c r="I141" s="13" t="s">
        <v>41</v>
      </c>
    </row>
    <row r="142" spans="1:9" x14ac:dyDescent="0.25">
      <c r="A142" s="17">
        <v>2.022102680001E+26</v>
      </c>
      <c r="B142" s="19">
        <v>44901</v>
      </c>
      <c r="C142" s="20">
        <v>44956</v>
      </c>
      <c r="D142" s="28">
        <f>C142-DATE(2022,11,30)</f>
        <v>61</v>
      </c>
      <c r="E142" s="23" t="str">
        <f>IF(D142&lt;=30,"1 to 30 days", IF(D142&lt;=60, "31 to 60 days", IF(D142&lt;=90, "61 to 90 days", IF(D142&lt;=120,"91 to 120 days", IF(D142&lt;=150,"121 to 150 days",IF(D142&lt;=240,"151 to 240 days","Above 240 days"))))))</f>
        <v>61 to 90 days</v>
      </c>
      <c r="F142" s="13">
        <v>1154598.6531913429</v>
      </c>
      <c r="G142" s="33">
        <v>2</v>
      </c>
      <c r="H142" s="25" t="str">
        <f>IF(G142=1,"Visa",IF(G142=2,"Master"))</f>
        <v>Master</v>
      </c>
      <c r="I142" s="13" t="s">
        <v>47</v>
      </c>
    </row>
    <row r="143" spans="1:9" x14ac:dyDescent="0.25">
      <c r="A143" s="17">
        <v>2.022102680001E+26</v>
      </c>
      <c r="B143" s="19">
        <v>44901</v>
      </c>
      <c r="C143" s="20">
        <v>44956</v>
      </c>
      <c r="D143" s="28">
        <f>C143-DATE(2022,11,30)</f>
        <v>61</v>
      </c>
      <c r="E143" s="23" t="str">
        <f>IF(D143&lt;=30,"1 to 30 days", IF(D143&lt;=60, "31 to 60 days", IF(D143&lt;=90, "61 to 90 days", IF(D143&lt;=120,"91 to 120 days", IF(D143&lt;=150,"121 to 150 days",IF(D143&lt;=240,"151 to 240 days","Above 240 days"))))))</f>
        <v>61 to 90 days</v>
      </c>
      <c r="F143" s="13">
        <v>1357586.5215349884</v>
      </c>
      <c r="G143" s="33">
        <v>2</v>
      </c>
      <c r="H143" s="25" t="str">
        <f>IF(G143=1,"Visa",IF(G143=2,"Master"))</f>
        <v>Master</v>
      </c>
      <c r="I143" s="13" t="s">
        <v>41</v>
      </c>
    </row>
    <row r="144" spans="1:9" x14ac:dyDescent="0.25">
      <c r="A144" s="17">
        <v>2.022102680001E+26</v>
      </c>
      <c r="B144" s="19">
        <v>44901</v>
      </c>
      <c r="C144" s="20">
        <v>44956</v>
      </c>
      <c r="D144" s="28">
        <f>C144-DATE(2022,11,30)</f>
        <v>61</v>
      </c>
      <c r="E144" s="23" t="str">
        <f>IF(D144&lt;=30,"1 to 30 days", IF(D144&lt;=60, "31 to 60 days", IF(D144&lt;=90, "61 to 90 days", IF(D144&lt;=120,"91 to 120 days", IF(D144&lt;=150,"121 to 150 days",IF(D144&lt;=240,"151 to 240 days","Above 240 days"))))))</f>
        <v>61 to 90 days</v>
      </c>
      <c r="F144" s="13">
        <v>21189421.838291548</v>
      </c>
      <c r="G144" s="33">
        <v>2</v>
      </c>
      <c r="H144" s="25" t="str">
        <f>IF(G144=1,"Visa",IF(G144=2,"Master"))</f>
        <v>Master</v>
      </c>
      <c r="I144" s="13" t="s">
        <v>40</v>
      </c>
    </row>
    <row r="145" spans="1:9" x14ac:dyDescent="0.25">
      <c r="A145" s="17">
        <v>2.0220707000009999E+26</v>
      </c>
      <c r="B145" s="19">
        <v>44749</v>
      </c>
      <c r="C145" s="20">
        <v>44957</v>
      </c>
      <c r="D145" s="28">
        <f>C145-DATE(2022,11,30)</f>
        <v>62</v>
      </c>
      <c r="E145" s="23" t="str">
        <f>IF(D145&lt;=30,"1 to 30 days", IF(D145&lt;=60, "31 to 60 days", IF(D145&lt;=90, "61 to 90 days", IF(D145&lt;=120,"91 to 120 days", IF(D145&lt;=150,"121 to 150 days",IF(D145&lt;=240,"151 to 240 days","Above 240 days"))))))</f>
        <v>61 to 90 days</v>
      </c>
      <c r="F145" s="13">
        <v>1315398.3204605647</v>
      </c>
      <c r="G145" s="33">
        <v>2</v>
      </c>
      <c r="H145" s="25" t="str">
        <f>IF(G145=1,"Visa",IF(G145=2,"Master"))</f>
        <v>Master</v>
      </c>
      <c r="I145" s="13" t="s">
        <v>40</v>
      </c>
    </row>
    <row r="146" spans="1:9" x14ac:dyDescent="0.25">
      <c r="A146" s="17">
        <v>2.0220707000009999E+26</v>
      </c>
      <c r="B146" s="19">
        <v>44749</v>
      </c>
      <c r="C146" s="20">
        <v>44957</v>
      </c>
      <c r="D146" s="28">
        <f>C146-DATE(2022,11,30)</f>
        <v>62</v>
      </c>
      <c r="E146" s="23" t="str">
        <f>IF(D146&lt;=30,"1 to 30 days", IF(D146&lt;=60, "31 to 60 days", IF(D146&lt;=90, "61 to 90 days", IF(D146&lt;=120,"91 to 120 days", IF(D146&lt;=150,"121 to 150 days",IF(D146&lt;=240,"151 to 240 days","Above 240 days"))))))</f>
        <v>61 to 90 days</v>
      </c>
      <c r="F146" s="13">
        <v>44648.905736153953</v>
      </c>
      <c r="G146" s="33">
        <v>2</v>
      </c>
      <c r="H146" s="25" t="str">
        <f>IF(G146=1,"Visa",IF(G146=2,"Master"))</f>
        <v>Master</v>
      </c>
      <c r="I146" s="13" t="s">
        <v>46</v>
      </c>
    </row>
    <row r="147" spans="1:9" x14ac:dyDescent="0.25">
      <c r="A147" s="17">
        <v>2.0220707000009999E+26</v>
      </c>
      <c r="B147" s="19">
        <v>44749</v>
      </c>
      <c r="C147" s="20">
        <v>44957</v>
      </c>
      <c r="D147" s="28">
        <f>C147-DATE(2022,11,30)</f>
        <v>62</v>
      </c>
      <c r="E147" s="23" t="str">
        <f>IF(D147&lt;=30,"1 to 30 days", IF(D147&lt;=60, "31 to 60 days", IF(D147&lt;=90, "61 to 90 days", IF(D147&lt;=120,"91 to 120 days", IF(D147&lt;=150,"121 to 150 days",IF(D147&lt;=240,"151 to 240 days","Above 240 days"))))))</f>
        <v>61 to 90 days</v>
      </c>
      <c r="F147" s="13">
        <v>68543.332730376453</v>
      </c>
      <c r="G147" s="33">
        <v>2</v>
      </c>
      <c r="H147" s="25" t="str">
        <f>IF(G147=1,"Visa",IF(G147=2,"Master"))</f>
        <v>Master</v>
      </c>
      <c r="I147" s="13" t="s">
        <v>45</v>
      </c>
    </row>
    <row r="148" spans="1:9" x14ac:dyDescent="0.25">
      <c r="A148" s="17">
        <v>2.0220707000009999E+26</v>
      </c>
      <c r="B148" s="19">
        <v>44749</v>
      </c>
      <c r="C148" s="20">
        <v>44957</v>
      </c>
      <c r="D148" s="28">
        <f>C148-DATE(2022,11,30)</f>
        <v>62</v>
      </c>
      <c r="E148" s="23" t="str">
        <f>IF(D148&lt;=30,"1 to 30 days", IF(D148&lt;=60, "31 to 60 days", IF(D148&lt;=90, "61 to 90 days", IF(D148&lt;=120,"91 to 120 days", IF(D148&lt;=150,"121 to 150 days",IF(D148&lt;=240,"151 to 240 days","Above 240 days"))))))</f>
        <v>61 to 90 days</v>
      </c>
      <c r="F148" s="13">
        <v>483006.80383934104</v>
      </c>
      <c r="G148" s="33">
        <v>2</v>
      </c>
      <c r="H148" s="25" t="str">
        <f>IF(G148=1,"Visa",IF(G148=2,"Master"))</f>
        <v>Master</v>
      </c>
      <c r="I148" s="13" t="s">
        <v>47</v>
      </c>
    </row>
    <row r="149" spans="1:9" x14ac:dyDescent="0.25">
      <c r="A149" s="17">
        <v>2.0220707000009999E+26</v>
      </c>
      <c r="B149" s="19">
        <v>44749</v>
      </c>
      <c r="C149" s="20">
        <v>44957</v>
      </c>
      <c r="D149" s="28">
        <f>C149-DATE(2022,11,30)</f>
        <v>62</v>
      </c>
      <c r="E149" s="23" t="str">
        <f>IF(D149&lt;=30,"1 to 30 days", IF(D149&lt;=60, "31 to 60 days", IF(D149&lt;=90, "61 to 90 days", IF(D149&lt;=120,"91 to 120 days", IF(D149&lt;=150,"121 to 150 days",IF(D149&lt;=240,"151 to 240 days","Above 240 days"))))))</f>
        <v>61 to 90 days</v>
      </c>
      <c r="F149" s="13">
        <v>43643.50788827386</v>
      </c>
      <c r="G149" s="33">
        <v>2</v>
      </c>
      <c r="H149" s="25" t="str">
        <f>IF(G149=1,"Visa",IF(G149=2,"Master"))</f>
        <v>Master</v>
      </c>
      <c r="I149" s="13" t="s">
        <v>41</v>
      </c>
    </row>
    <row r="150" spans="1:9" x14ac:dyDescent="0.25">
      <c r="A150" s="17">
        <v>2.0220821100009998E+26</v>
      </c>
      <c r="B150" s="19">
        <v>44784</v>
      </c>
      <c r="C150" s="20">
        <v>44957</v>
      </c>
      <c r="D150" s="28">
        <f>C150-DATE(2022,11,30)</f>
        <v>62</v>
      </c>
      <c r="E150" s="23" t="str">
        <f>IF(D150&lt;=30,"1 to 30 days", IF(D150&lt;=60, "31 to 60 days", IF(D150&lt;=90, "61 to 90 days", IF(D150&lt;=120,"91 to 120 days", IF(D150&lt;=150,"121 to 150 days",IF(D150&lt;=240,"151 to 240 days","Above 240 days"))))))</f>
        <v>61 to 90 days</v>
      </c>
      <c r="F150" s="13">
        <v>56575.628612248911</v>
      </c>
      <c r="G150" s="33">
        <v>2</v>
      </c>
      <c r="H150" s="25" t="str">
        <f>IF(G150=1,"Visa",IF(G150=2,"Master"))</f>
        <v>Master</v>
      </c>
      <c r="I150" s="13" t="s">
        <v>41</v>
      </c>
    </row>
    <row r="151" spans="1:9" x14ac:dyDescent="0.25">
      <c r="A151" s="17">
        <v>2.022102680001E+26</v>
      </c>
      <c r="B151" s="19">
        <v>44860</v>
      </c>
      <c r="C151" s="20">
        <v>44957</v>
      </c>
      <c r="D151" s="28">
        <f>C151-DATE(2022,11,30)</f>
        <v>62</v>
      </c>
      <c r="E151" s="23" t="str">
        <f>IF(D151&lt;=30,"1 to 30 days", IF(D151&lt;=60, "31 to 60 days", IF(D151&lt;=90, "61 to 90 days", IF(D151&lt;=120,"91 to 120 days", IF(D151&lt;=150,"121 to 150 days",IF(D151&lt;=240,"151 to 240 days","Above 240 days"))))))</f>
        <v>61 to 90 days</v>
      </c>
      <c r="F151" s="13">
        <v>140031.29804920519</v>
      </c>
      <c r="G151" s="33">
        <v>1</v>
      </c>
      <c r="H151" s="25" t="str">
        <f>IF(G151=1,"Visa",IF(G151=2,"Master"))</f>
        <v>Visa</v>
      </c>
      <c r="I151" s="13" t="s">
        <v>47</v>
      </c>
    </row>
    <row r="152" spans="1:9" x14ac:dyDescent="0.25">
      <c r="A152" s="17">
        <v>2.022102680001E+26</v>
      </c>
      <c r="B152" s="19">
        <v>44865</v>
      </c>
      <c r="C152" s="20">
        <v>44957</v>
      </c>
      <c r="D152" s="28">
        <f>C152-DATE(2022,11,30)</f>
        <v>62</v>
      </c>
      <c r="E152" s="23" t="str">
        <f>IF(D152&lt;=30,"1 to 30 days", IF(D152&lt;=60, "31 to 60 days", IF(D152&lt;=90, "61 to 90 days", IF(D152&lt;=120,"91 to 120 days", IF(D152&lt;=150,"121 to 150 days",IF(D152&lt;=240,"151 to 240 days","Above 240 days"))))))</f>
        <v>61 to 90 days</v>
      </c>
      <c r="F152" s="13">
        <v>6159130.6863689665</v>
      </c>
      <c r="G152" s="33">
        <v>1</v>
      </c>
      <c r="H152" s="25" t="str">
        <f>IF(G152=1,"Visa",IF(G152=2,"Master"))</f>
        <v>Visa</v>
      </c>
      <c r="I152" s="13" t="s">
        <v>46</v>
      </c>
    </row>
    <row r="153" spans="1:9" x14ac:dyDescent="0.25">
      <c r="A153" s="17">
        <v>2.022102680001E+26</v>
      </c>
      <c r="B153" s="19">
        <v>44865</v>
      </c>
      <c r="C153" s="20">
        <v>44957</v>
      </c>
      <c r="D153" s="28">
        <f>C153-DATE(2022,11,30)</f>
        <v>62</v>
      </c>
      <c r="E153" s="23" t="str">
        <f>IF(D153&lt;=30,"1 to 30 days", IF(D153&lt;=60, "31 to 60 days", IF(D153&lt;=90, "61 to 90 days", IF(D153&lt;=120,"91 to 120 days", IF(D153&lt;=150,"121 to 150 days",IF(D153&lt;=240,"151 to 240 days","Above 240 days"))))))</f>
        <v>61 to 90 days</v>
      </c>
      <c r="F153" s="13">
        <v>7350081.2800800204</v>
      </c>
      <c r="G153" s="33">
        <v>1</v>
      </c>
      <c r="H153" s="25" t="str">
        <f>IF(G153=1,"Visa",IF(G153=2,"Master"))</f>
        <v>Visa</v>
      </c>
      <c r="I153" s="13" t="s">
        <v>45</v>
      </c>
    </row>
    <row r="154" spans="1:9" x14ac:dyDescent="0.25">
      <c r="A154" s="17">
        <v>2.022102680001E+26</v>
      </c>
      <c r="B154" s="19">
        <v>44865</v>
      </c>
      <c r="C154" s="20">
        <v>44957</v>
      </c>
      <c r="D154" s="28">
        <f>C154-DATE(2022,11,30)</f>
        <v>62</v>
      </c>
      <c r="E154" s="23" t="str">
        <f>IF(D154&lt;=30,"1 to 30 days", IF(D154&lt;=60, "31 to 60 days", IF(D154&lt;=90, "61 to 90 days", IF(D154&lt;=120,"91 to 120 days", IF(D154&lt;=150,"121 to 150 days",IF(D154&lt;=240,"151 to 240 days","Above 240 days"))))))</f>
        <v>61 to 90 days</v>
      </c>
      <c r="F154" s="13">
        <v>1282835.3451165005</v>
      </c>
      <c r="G154" s="33">
        <v>1</v>
      </c>
      <c r="H154" s="25" t="str">
        <f>IF(G154=1,"Visa",IF(G154=2,"Master"))</f>
        <v>Visa</v>
      </c>
      <c r="I154" s="13" t="s">
        <v>47</v>
      </c>
    </row>
    <row r="155" spans="1:9" x14ac:dyDescent="0.25">
      <c r="A155" s="17">
        <v>2.022102680001E+26</v>
      </c>
      <c r="B155" s="19">
        <v>44902</v>
      </c>
      <c r="C155" s="20">
        <v>44957</v>
      </c>
      <c r="D155" s="28">
        <f>C155-DATE(2022,11,30)</f>
        <v>62</v>
      </c>
      <c r="E155" s="23" t="str">
        <f>IF(D155&lt;=30,"1 to 30 days", IF(D155&lt;=60, "31 to 60 days", IF(D155&lt;=90, "61 to 90 days", IF(D155&lt;=120,"91 to 120 days", IF(D155&lt;=150,"121 to 150 days",IF(D155&lt;=240,"151 to 240 days","Above 240 days"))))))</f>
        <v>61 to 90 days</v>
      </c>
      <c r="F155" s="13">
        <v>91641.847960321174</v>
      </c>
      <c r="G155" s="33">
        <v>1</v>
      </c>
      <c r="H155" s="25" t="str">
        <f>IF(G155=1,"Visa",IF(G155=2,"Master"))</f>
        <v>Visa</v>
      </c>
      <c r="I155" s="13" t="s">
        <v>41</v>
      </c>
    </row>
    <row r="156" spans="1:9" x14ac:dyDescent="0.25">
      <c r="A156" s="17">
        <v>2.0220821100009998E+26</v>
      </c>
      <c r="B156" s="19">
        <v>44784</v>
      </c>
      <c r="C156" s="20">
        <v>44958</v>
      </c>
      <c r="D156" s="28">
        <f>C156-DATE(2022,11,30)</f>
        <v>63</v>
      </c>
      <c r="E156" s="23" t="str">
        <f>IF(D156&lt;=30,"1 to 30 days", IF(D156&lt;=60, "31 to 60 days", IF(D156&lt;=90, "61 to 90 days", IF(D156&lt;=120,"91 to 120 days", IF(D156&lt;=150,"121 to 150 days",IF(D156&lt;=240,"151 to 240 days","Above 240 days"))))))</f>
        <v>61 to 90 days</v>
      </c>
      <c r="F156" s="13">
        <v>169807.28963726456</v>
      </c>
      <c r="G156" s="33">
        <v>2</v>
      </c>
      <c r="H156" s="25" t="str">
        <f>IF(G156=1,"Visa",IF(G156=2,"Master"))</f>
        <v>Master</v>
      </c>
      <c r="I156" s="13" t="s">
        <v>41</v>
      </c>
    </row>
    <row r="157" spans="1:9" x14ac:dyDescent="0.25">
      <c r="A157" s="17">
        <v>2.022102680001E+26</v>
      </c>
      <c r="B157" s="19">
        <v>44860</v>
      </c>
      <c r="C157" s="20">
        <v>44958</v>
      </c>
      <c r="D157" s="28">
        <f>C157-DATE(2022,11,30)</f>
        <v>63</v>
      </c>
      <c r="E157" s="23" t="str">
        <f>IF(D157&lt;=30,"1 to 30 days", IF(D157&lt;=60, "31 to 60 days", IF(D157&lt;=90, "61 to 90 days", IF(D157&lt;=120,"91 to 120 days", IF(D157&lt;=150,"121 to 150 days",IF(D157&lt;=240,"151 to 240 days","Above 240 days"))))))</f>
        <v>61 to 90 days</v>
      </c>
      <c r="F157" s="13">
        <v>5260090.5126195829</v>
      </c>
      <c r="G157" s="33">
        <v>1</v>
      </c>
      <c r="H157" s="25" t="str">
        <f>IF(G157=1,"Visa",IF(G157=2,"Master"))</f>
        <v>Visa</v>
      </c>
      <c r="I157" s="13" t="s">
        <v>46</v>
      </c>
    </row>
    <row r="158" spans="1:9" x14ac:dyDescent="0.25">
      <c r="A158" s="17">
        <v>2.022102680001E+26</v>
      </c>
      <c r="B158" s="19">
        <v>44860</v>
      </c>
      <c r="C158" s="20">
        <v>44958</v>
      </c>
      <c r="D158" s="28">
        <f>C158-DATE(2022,11,30)</f>
        <v>63</v>
      </c>
      <c r="E158" s="23" t="str">
        <f>IF(D158&lt;=30,"1 to 30 days", IF(D158&lt;=60, "31 to 60 days", IF(D158&lt;=90, "61 to 90 days", IF(D158&lt;=120,"91 to 120 days", IF(D158&lt;=150,"121 to 150 days",IF(D158&lt;=240,"151 to 240 days","Above 240 days"))))))</f>
        <v>61 to 90 days</v>
      </c>
      <c r="F158" s="13">
        <v>6426544.9902915908</v>
      </c>
      <c r="G158" s="33">
        <v>1</v>
      </c>
      <c r="H158" s="25" t="str">
        <f>IF(G158=1,"Visa",IF(G158=2,"Master"))</f>
        <v>Visa</v>
      </c>
      <c r="I158" s="13" t="s">
        <v>45</v>
      </c>
    </row>
    <row r="159" spans="1:9" x14ac:dyDescent="0.25">
      <c r="A159" s="17">
        <v>2.022102680001E+26</v>
      </c>
      <c r="B159" s="19">
        <v>44860</v>
      </c>
      <c r="C159" s="20">
        <v>44958</v>
      </c>
      <c r="D159" s="28">
        <f>C159-DATE(2022,11,30)</f>
        <v>63</v>
      </c>
      <c r="E159" s="23" t="str">
        <f>IF(D159&lt;=30,"1 to 30 days", IF(D159&lt;=60, "31 to 60 days", IF(D159&lt;=90, "61 to 90 days", IF(D159&lt;=120,"91 to 120 days", IF(D159&lt;=150,"121 to 150 days",IF(D159&lt;=240,"151 to 240 days","Above 240 days"))))))</f>
        <v>61 to 90 days</v>
      </c>
      <c r="F159" s="13">
        <v>2623979.4046856943</v>
      </c>
      <c r="G159" s="33">
        <v>1</v>
      </c>
      <c r="H159" s="25" t="str">
        <f>IF(G159=1,"Visa",IF(G159=2,"Master"))</f>
        <v>Visa</v>
      </c>
      <c r="I159" s="13" t="s">
        <v>47</v>
      </c>
    </row>
    <row r="160" spans="1:9" x14ac:dyDescent="0.25">
      <c r="A160" s="17">
        <v>2.0220707000009999E+26</v>
      </c>
      <c r="B160" s="19">
        <v>44749</v>
      </c>
      <c r="C160" s="20">
        <v>44959</v>
      </c>
      <c r="D160" s="28">
        <f>C160-DATE(2022,11,30)</f>
        <v>64</v>
      </c>
      <c r="E160" s="23" t="str">
        <f>IF(D160&lt;=30,"1 to 30 days", IF(D160&lt;=60, "31 to 60 days", IF(D160&lt;=90, "61 to 90 days", IF(D160&lt;=120,"91 to 120 days", IF(D160&lt;=150,"121 to 150 days",IF(D160&lt;=240,"151 to 240 days","Above 240 days"))))))</f>
        <v>61 to 90 days</v>
      </c>
      <c r="F160" s="13">
        <v>472457.80069288408</v>
      </c>
      <c r="G160" s="33">
        <v>2</v>
      </c>
      <c r="H160" s="25" t="str">
        <f>IF(G160=1,"Visa",IF(G160=2,"Master"))</f>
        <v>Master</v>
      </c>
      <c r="I160" s="13" t="s">
        <v>40</v>
      </c>
    </row>
    <row r="161" spans="1:9" x14ac:dyDescent="0.25">
      <c r="A161" s="17">
        <v>2.0220707000009999E+26</v>
      </c>
      <c r="B161" s="19">
        <v>44749</v>
      </c>
      <c r="C161" s="20">
        <v>44959</v>
      </c>
      <c r="D161" s="28">
        <f>C161-DATE(2022,11,30)</f>
        <v>64</v>
      </c>
      <c r="E161" s="23" t="str">
        <f>IF(D161&lt;=30,"1 to 30 days", IF(D161&lt;=60, "31 to 60 days", IF(D161&lt;=90, "61 to 90 days", IF(D161&lt;=120,"91 to 120 days", IF(D161&lt;=150,"121 to 150 days",IF(D161&lt;=240,"151 to 240 days","Above 240 days"))))))</f>
        <v>61 to 90 days</v>
      </c>
      <c r="F161" s="13">
        <v>22712.687588646841</v>
      </c>
      <c r="G161" s="33">
        <v>2</v>
      </c>
      <c r="H161" s="25" t="str">
        <f>IF(G161=1,"Visa",IF(G161=2,"Master"))</f>
        <v>Master</v>
      </c>
      <c r="I161" s="13" t="s">
        <v>46</v>
      </c>
    </row>
    <row r="162" spans="1:9" x14ac:dyDescent="0.25">
      <c r="A162" s="17">
        <v>2.0220707000009999E+26</v>
      </c>
      <c r="B162" s="19">
        <v>44749</v>
      </c>
      <c r="C162" s="20">
        <v>44959</v>
      </c>
      <c r="D162" s="28">
        <f>C162-DATE(2022,11,30)</f>
        <v>64</v>
      </c>
      <c r="E162" s="23" t="str">
        <f>IF(D162&lt;=30,"1 to 30 days", IF(D162&lt;=60, "31 to 60 days", IF(D162&lt;=90, "61 to 90 days", IF(D162&lt;=120,"91 to 120 days", IF(D162&lt;=150,"121 to 150 days",IF(D162&lt;=240,"151 to 240 days","Above 240 days"))))))</f>
        <v>61 to 90 days</v>
      </c>
      <c r="F162" s="13">
        <v>27666.177452144573</v>
      </c>
      <c r="G162" s="33">
        <v>2</v>
      </c>
      <c r="H162" s="25" t="str">
        <f>IF(G162=1,"Visa",IF(G162=2,"Master"))</f>
        <v>Master</v>
      </c>
      <c r="I162" s="13" t="s">
        <v>45</v>
      </c>
    </row>
    <row r="163" spans="1:9" x14ac:dyDescent="0.25">
      <c r="A163" s="17">
        <v>2.0220707000009999E+26</v>
      </c>
      <c r="B163" s="19">
        <v>44749</v>
      </c>
      <c r="C163" s="20">
        <v>44959</v>
      </c>
      <c r="D163" s="28">
        <f>C163-DATE(2022,11,30)</f>
        <v>64</v>
      </c>
      <c r="E163" s="23" t="str">
        <f>IF(D163&lt;=30,"1 to 30 days", IF(D163&lt;=60, "31 to 60 days", IF(D163&lt;=90, "61 to 90 days", IF(D163&lt;=120,"91 to 120 days", IF(D163&lt;=150,"121 to 150 days",IF(D163&lt;=240,"151 to 240 days","Above 240 days"))))))</f>
        <v>61 to 90 days</v>
      </c>
      <c r="F163" s="13">
        <v>202024.44805738045</v>
      </c>
      <c r="G163" s="33">
        <v>2</v>
      </c>
      <c r="H163" s="25" t="str">
        <f>IF(G163=1,"Visa",IF(G163=2,"Master"))</f>
        <v>Master</v>
      </c>
      <c r="I163" s="13" t="s">
        <v>47</v>
      </c>
    </row>
    <row r="164" spans="1:9" x14ac:dyDescent="0.25">
      <c r="A164" s="17">
        <v>2.0220707000009999E+26</v>
      </c>
      <c r="B164" s="19">
        <v>44749</v>
      </c>
      <c r="C164" s="20">
        <v>44959</v>
      </c>
      <c r="D164" s="28">
        <f>C164-DATE(2022,11,30)</f>
        <v>64</v>
      </c>
      <c r="E164" s="23" t="str">
        <f>IF(D164&lt;=30,"1 to 30 days", IF(D164&lt;=60, "31 to 60 days", IF(D164&lt;=90, "61 to 90 days", IF(D164&lt;=120,"91 to 120 days", IF(D164&lt;=150,"121 to 150 days",IF(D164&lt;=240,"151 to 240 days","Above 240 days"))))))</f>
        <v>61 to 90 days</v>
      </c>
      <c r="F164" s="13">
        <v>14286.89350698017</v>
      </c>
      <c r="G164" s="33">
        <v>2</v>
      </c>
      <c r="H164" s="25" t="str">
        <f>IF(G164=1,"Visa",IF(G164=2,"Master"))</f>
        <v>Master</v>
      </c>
      <c r="I164" s="13" t="s">
        <v>41</v>
      </c>
    </row>
    <row r="165" spans="1:9" x14ac:dyDescent="0.25">
      <c r="A165" s="17">
        <v>2.0220821100009998E+26</v>
      </c>
      <c r="B165" s="19">
        <v>44784</v>
      </c>
      <c r="C165" s="20">
        <v>44959</v>
      </c>
      <c r="D165" s="28">
        <f>C165-DATE(2022,11,30)</f>
        <v>64</v>
      </c>
      <c r="E165" s="23" t="str">
        <f>IF(D165&lt;=30,"1 to 30 days", IF(D165&lt;=60, "31 to 60 days", IF(D165&lt;=90, "61 to 90 days", IF(D165&lt;=120,"91 to 120 days", IF(D165&lt;=150,"121 to 150 days",IF(D165&lt;=240,"151 to 240 days","Above 240 days"))))))</f>
        <v>61 to 90 days</v>
      </c>
      <c r="F165" s="13">
        <v>17768.225432342559</v>
      </c>
      <c r="G165" s="33">
        <v>2</v>
      </c>
      <c r="H165" s="25" t="str">
        <f>IF(G165=1,"Visa",IF(G165=2,"Master"))</f>
        <v>Master</v>
      </c>
      <c r="I165" s="13" t="s">
        <v>41</v>
      </c>
    </row>
    <row r="166" spans="1:9" x14ac:dyDescent="0.25">
      <c r="A166" s="17">
        <v>2.022102680001E+26</v>
      </c>
      <c r="B166" s="19">
        <v>44903</v>
      </c>
      <c r="C166" s="20">
        <v>44959</v>
      </c>
      <c r="D166" s="28">
        <f>C166-DATE(2022,11,30)</f>
        <v>64</v>
      </c>
      <c r="E166" s="23" t="str">
        <f>IF(D166&lt;=30,"1 to 30 days", IF(D166&lt;=60, "31 to 60 days", IF(D166&lt;=90, "61 to 90 days", IF(D166&lt;=120,"91 to 120 days", IF(D166&lt;=150,"121 to 150 days",IF(D166&lt;=240,"151 to 240 days","Above 240 days"))))))</f>
        <v>61 to 90 days</v>
      </c>
      <c r="F166" s="13">
        <v>6694307.3126778482</v>
      </c>
      <c r="G166" s="33">
        <v>1</v>
      </c>
      <c r="H166" s="25" t="str">
        <f>IF(G166=1,"Visa",IF(G166=2,"Master"))</f>
        <v>Visa</v>
      </c>
      <c r="I166" s="13" t="s">
        <v>46</v>
      </c>
    </row>
    <row r="167" spans="1:9" x14ac:dyDescent="0.25">
      <c r="A167" s="17">
        <v>2.022102680001E+26</v>
      </c>
      <c r="B167" s="19">
        <v>44903</v>
      </c>
      <c r="C167" s="20">
        <v>44959</v>
      </c>
      <c r="D167" s="28">
        <f>C167-DATE(2022,11,30)</f>
        <v>64</v>
      </c>
      <c r="E167" s="23" t="str">
        <f>IF(D167&lt;=30,"1 to 30 days", IF(D167&lt;=60, "31 to 60 days", IF(D167&lt;=90, "61 to 90 days", IF(D167&lt;=120,"91 to 120 days", IF(D167&lt;=150,"121 to 150 days",IF(D167&lt;=240,"151 to 240 days","Above 240 days"))))))</f>
        <v>61 to 90 days</v>
      </c>
      <c r="F167" s="13">
        <v>4069266.6107499651</v>
      </c>
      <c r="G167" s="33">
        <v>1</v>
      </c>
      <c r="H167" s="25" t="str">
        <f>IF(G167=1,"Visa",IF(G167=2,"Master"))</f>
        <v>Visa</v>
      </c>
      <c r="I167" s="13" t="s">
        <v>45</v>
      </c>
    </row>
    <row r="168" spans="1:9" x14ac:dyDescent="0.25">
      <c r="A168" s="17">
        <v>2.022102680001E+26</v>
      </c>
      <c r="B168" s="19">
        <v>44903</v>
      </c>
      <c r="C168" s="20">
        <v>44959</v>
      </c>
      <c r="D168" s="28">
        <f>C168-DATE(2022,11,30)</f>
        <v>64</v>
      </c>
      <c r="E168" s="23" t="str">
        <f>IF(D168&lt;=30,"1 to 30 days", IF(D168&lt;=60, "31 to 60 days", IF(D168&lt;=90, "61 to 90 days", IF(D168&lt;=120,"91 to 120 days", IF(D168&lt;=150,"121 to 150 days",IF(D168&lt;=240,"151 to 240 days","Above 240 days"))))))</f>
        <v>61 to 90 days</v>
      </c>
      <c r="F168" s="13">
        <v>119040.21823271221</v>
      </c>
      <c r="G168" s="33">
        <v>1</v>
      </c>
      <c r="H168" s="25" t="str">
        <f>IF(G168=1,"Visa",IF(G168=2,"Master"))</f>
        <v>Visa</v>
      </c>
      <c r="I168" s="13" t="s">
        <v>47</v>
      </c>
    </row>
    <row r="169" spans="1:9" x14ac:dyDescent="0.25">
      <c r="A169" s="17">
        <v>2.022102680001E+26</v>
      </c>
      <c r="B169" s="19">
        <v>44903</v>
      </c>
      <c r="C169" s="20">
        <v>44959</v>
      </c>
      <c r="D169" s="28">
        <f>C169-DATE(2022,11,30)</f>
        <v>64</v>
      </c>
      <c r="E169" s="23" t="str">
        <f>IF(D169&lt;=30,"1 to 30 days", IF(D169&lt;=60, "31 to 60 days", IF(D169&lt;=90, "61 to 90 days", IF(D169&lt;=120,"91 to 120 days", IF(D169&lt;=150,"121 to 150 days",IF(D169&lt;=240,"151 to 240 days","Above 240 days"))))))</f>
        <v>61 to 90 days</v>
      </c>
      <c r="F169" s="13">
        <v>47715.01343415695</v>
      </c>
      <c r="G169" s="33">
        <v>1</v>
      </c>
      <c r="H169" s="25" t="str">
        <f>IF(G169=1,"Visa",IF(G169=2,"Master"))</f>
        <v>Visa</v>
      </c>
      <c r="I169" s="13" t="s">
        <v>41</v>
      </c>
    </row>
    <row r="170" spans="1:9" x14ac:dyDescent="0.25">
      <c r="A170" s="17">
        <v>2.022102680001E+26</v>
      </c>
      <c r="B170" s="19">
        <v>44904</v>
      </c>
      <c r="C170" s="20">
        <v>44959</v>
      </c>
      <c r="D170" s="28">
        <f>C170-DATE(2022,11,30)</f>
        <v>64</v>
      </c>
      <c r="E170" s="23" t="str">
        <f>IF(D170&lt;=30,"1 to 30 days", IF(D170&lt;=60, "31 to 60 days", IF(D170&lt;=90, "61 to 90 days", IF(D170&lt;=120,"91 to 120 days", IF(D170&lt;=150,"121 to 150 days",IF(D170&lt;=240,"151 to 240 days","Above 240 days"))))))</f>
        <v>61 to 90 days</v>
      </c>
      <c r="F170" s="13">
        <v>4963267.7481220914</v>
      </c>
      <c r="G170" s="33">
        <v>1</v>
      </c>
      <c r="H170" s="25" t="str">
        <f>IF(G170=1,"Visa",IF(G170=2,"Master"))</f>
        <v>Visa</v>
      </c>
      <c r="I170" s="13" t="s">
        <v>45</v>
      </c>
    </row>
    <row r="171" spans="1:9" x14ac:dyDescent="0.25">
      <c r="A171" s="17">
        <v>2.0220821100009998E+26</v>
      </c>
      <c r="B171" s="19">
        <v>44784</v>
      </c>
      <c r="C171" s="20">
        <v>44960</v>
      </c>
      <c r="D171" s="28">
        <f>C171-DATE(2022,11,30)</f>
        <v>65</v>
      </c>
      <c r="E171" s="23" t="str">
        <f>IF(D171&lt;=30,"1 to 30 days", IF(D171&lt;=60, "31 to 60 days", IF(D171&lt;=90, "61 to 90 days", IF(D171&lt;=120,"91 to 120 days", IF(D171&lt;=150,"121 to 150 days",IF(D171&lt;=240,"151 to 240 days","Above 240 days"))))))</f>
        <v>61 to 90 days</v>
      </c>
      <c r="F171" s="13">
        <v>78561.420050291999</v>
      </c>
      <c r="G171" s="33">
        <v>2</v>
      </c>
      <c r="H171" s="25" t="str">
        <f>IF(G171=1,"Visa",IF(G171=2,"Master"))</f>
        <v>Master</v>
      </c>
      <c r="I171" s="13" t="s">
        <v>41</v>
      </c>
    </row>
    <row r="172" spans="1:9" x14ac:dyDescent="0.25">
      <c r="A172" s="17">
        <v>2.022091580001E+26</v>
      </c>
      <c r="B172" s="19">
        <v>44823</v>
      </c>
      <c r="C172" s="20">
        <v>44960</v>
      </c>
      <c r="D172" s="28">
        <f>C172-DATE(2022,11,30)</f>
        <v>65</v>
      </c>
      <c r="E172" s="23" t="str">
        <f>IF(D172&lt;=30,"1 to 30 days", IF(D172&lt;=60, "31 to 60 days", IF(D172&lt;=90, "61 to 90 days", IF(D172&lt;=120,"91 to 120 days", IF(D172&lt;=150,"121 to 150 days",IF(D172&lt;=240,"151 to 240 days","Above 240 days"))))))</f>
        <v>61 to 90 days</v>
      </c>
      <c r="F172" s="13">
        <v>23093.101804262511</v>
      </c>
      <c r="G172" s="33">
        <v>1</v>
      </c>
      <c r="H172" s="25" t="str">
        <f>IF(G172=1,"Visa",IF(G172=2,"Master"))</f>
        <v>Visa</v>
      </c>
      <c r="I172" s="13" t="s">
        <v>41</v>
      </c>
    </row>
    <row r="173" spans="1:9" x14ac:dyDescent="0.25">
      <c r="A173" s="17">
        <v>2.0221013800010001E+26</v>
      </c>
      <c r="B173" s="19">
        <v>44847</v>
      </c>
      <c r="C173" s="20">
        <v>44960</v>
      </c>
      <c r="D173" s="28">
        <f>C173-DATE(2022,11,30)</f>
        <v>65</v>
      </c>
      <c r="E173" s="23" t="str">
        <f>IF(D173&lt;=30,"1 to 30 days", IF(D173&lt;=60, "31 to 60 days", IF(D173&lt;=90, "61 to 90 days", IF(D173&lt;=120,"91 to 120 days", IF(D173&lt;=150,"121 to 150 days",IF(D173&lt;=240,"151 to 240 days","Above 240 days"))))))</f>
        <v>61 to 90 days</v>
      </c>
      <c r="F173" s="13">
        <v>16917.527630915389</v>
      </c>
      <c r="G173" s="33">
        <v>2</v>
      </c>
      <c r="H173" s="25" t="str">
        <f>IF(G173=1,"Visa",IF(G173=2,"Master"))</f>
        <v>Master</v>
      </c>
      <c r="I173" s="13" t="s">
        <v>43</v>
      </c>
    </row>
    <row r="174" spans="1:9" x14ac:dyDescent="0.25">
      <c r="A174" s="17">
        <v>2.022102680001E+26</v>
      </c>
      <c r="B174" s="19">
        <v>44859</v>
      </c>
      <c r="C174" s="20">
        <v>44960</v>
      </c>
      <c r="D174" s="28">
        <f>C174-DATE(2022,11,30)</f>
        <v>65</v>
      </c>
      <c r="E174" s="23" t="str">
        <f>IF(D174&lt;=30,"1 to 30 days", IF(D174&lt;=60, "31 to 60 days", IF(D174&lt;=90, "61 to 90 days", IF(D174&lt;=120,"91 to 120 days", IF(D174&lt;=150,"121 to 150 days",IF(D174&lt;=240,"151 to 240 days","Above 240 days"))))))</f>
        <v>61 to 90 days</v>
      </c>
      <c r="F174" s="13">
        <v>220610.57093991066</v>
      </c>
      <c r="G174" s="33">
        <v>1</v>
      </c>
      <c r="H174" s="25" t="str">
        <f>IF(G174=1,"Visa",IF(G174=2,"Master"))</f>
        <v>Visa</v>
      </c>
      <c r="I174" s="13" t="s">
        <v>46</v>
      </c>
    </row>
    <row r="175" spans="1:9" x14ac:dyDescent="0.25">
      <c r="A175" s="17">
        <v>2.022102680001E+26</v>
      </c>
      <c r="B175" s="19">
        <v>44859</v>
      </c>
      <c r="C175" s="20">
        <v>44960</v>
      </c>
      <c r="D175" s="28">
        <f>C175-DATE(2022,11,30)</f>
        <v>65</v>
      </c>
      <c r="E175" s="23" t="str">
        <f>IF(D175&lt;=30,"1 to 30 days", IF(D175&lt;=60, "31 to 60 days", IF(D175&lt;=90, "61 to 90 days", IF(D175&lt;=120,"91 to 120 days", IF(D175&lt;=150,"121 to 150 days",IF(D175&lt;=240,"151 to 240 days","Above 240 days"))))))</f>
        <v>61 to 90 days</v>
      </c>
      <c r="F175" s="13">
        <v>3330988.8748011515</v>
      </c>
      <c r="G175" s="33">
        <v>1</v>
      </c>
      <c r="H175" s="25" t="str">
        <f>IF(G175=1,"Visa",IF(G175=2,"Master"))</f>
        <v>Visa</v>
      </c>
      <c r="I175" s="13" t="s">
        <v>45</v>
      </c>
    </row>
    <row r="176" spans="1:9" x14ac:dyDescent="0.25">
      <c r="A176" s="17">
        <v>2.0220623000010001E+26</v>
      </c>
      <c r="B176" s="19">
        <v>44735</v>
      </c>
      <c r="C176" s="20">
        <v>44963</v>
      </c>
      <c r="D176" s="28">
        <f>C176-DATE(2022,11,30)</f>
        <v>68</v>
      </c>
      <c r="E176" s="23" t="str">
        <f>IF(D176&lt;=30,"1 to 30 days", IF(D176&lt;=60, "31 to 60 days", IF(D176&lt;=90, "61 to 90 days", IF(D176&lt;=120,"91 to 120 days", IF(D176&lt;=150,"121 to 150 days",IF(D176&lt;=240,"151 to 240 days","Above 240 days"))))))</f>
        <v>61 to 90 days</v>
      </c>
      <c r="F176" s="13">
        <v>174993.98013153079</v>
      </c>
      <c r="G176" s="33">
        <v>2</v>
      </c>
      <c r="H176" s="25" t="str">
        <f>IF(G176=1,"Visa",IF(G176=2,"Master"))</f>
        <v>Master</v>
      </c>
      <c r="I176" s="13" t="s">
        <v>36</v>
      </c>
    </row>
    <row r="177" spans="1:9" x14ac:dyDescent="0.25">
      <c r="A177" s="17">
        <v>2.0220623000010001E+26</v>
      </c>
      <c r="B177" s="19">
        <v>44735</v>
      </c>
      <c r="C177" s="20">
        <v>44963</v>
      </c>
      <c r="D177" s="28">
        <f>C177-DATE(2022,11,30)</f>
        <v>68</v>
      </c>
      <c r="E177" s="23" t="str">
        <f>IF(D177&lt;=30,"1 to 30 days", IF(D177&lt;=60, "31 to 60 days", IF(D177&lt;=90, "61 to 90 days", IF(D177&lt;=120,"91 to 120 days", IF(D177&lt;=150,"121 to 150 days",IF(D177&lt;=240,"151 to 240 days","Above 240 days"))))))</f>
        <v>61 to 90 days</v>
      </c>
      <c r="F177" s="13">
        <v>114082.58943005504</v>
      </c>
      <c r="G177" s="33">
        <v>2</v>
      </c>
      <c r="H177" s="25" t="str">
        <f>IF(G177=1,"Visa",IF(G177=2,"Master"))</f>
        <v>Master</v>
      </c>
      <c r="I177" s="13" t="s">
        <v>35</v>
      </c>
    </row>
    <row r="178" spans="1:9" x14ac:dyDescent="0.25">
      <c r="A178" s="17">
        <v>2.022062700001E+26</v>
      </c>
      <c r="B178" s="19">
        <v>44739</v>
      </c>
      <c r="C178" s="20">
        <v>44963</v>
      </c>
      <c r="D178" s="28">
        <f>C178-DATE(2022,11,30)</f>
        <v>68</v>
      </c>
      <c r="E178" s="23" t="str">
        <f>IF(D178&lt;=30,"1 to 30 days", IF(D178&lt;=60, "31 to 60 days", IF(D178&lt;=90, "61 to 90 days", IF(D178&lt;=120,"91 to 120 days", IF(D178&lt;=150,"121 to 150 days",IF(D178&lt;=240,"151 to 240 days","Above 240 days"))))))</f>
        <v>61 to 90 days</v>
      </c>
      <c r="F178" s="13">
        <v>865538.90234345396</v>
      </c>
      <c r="G178" s="33">
        <v>1</v>
      </c>
      <c r="H178" s="25" t="str">
        <f>IF(G178=1,"Visa",IF(G178=2,"Master"))</f>
        <v>Visa</v>
      </c>
      <c r="I178" s="13" t="s">
        <v>37</v>
      </c>
    </row>
    <row r="179" spans="1:9" x14ac:dyDescent="0.25">
      <c r="A179" s="17">
        <v>2.022062700001E+26</v>
      </c>
      <c r="B179" s="19">
        <v>44739</v>
      </c>
      <c r="C179" s="20">
        <v>44963</v>
      </c>
      <c r="D179" s="28">
        <f>C179-DATE(2022,11,30)</f>
        <v>68</v>
      </c>
      <c r="E179" s="23" t="str">
        <f>IF(D179&lt;=30,"1 to 30 days", IF(D179&lt;=60, "31 to 60 days", IF(D179&lt;=90, "61 to 90 days", IF(D179&lt;=120,"91 to 120 days", IF(D179&lt;=150,"121 to 150 days",IF(D179&lt;=240,"151 to 240 days","Above 240 days"))))))</f>
        <v>61 to 90 days</v>
      </c>
      <c r="F179" s="13">
        <v>815652.03154995223</v>
      </c>
      <c r="G179" s="33">
        <v>1</v>
      </c>
      <c r="H179" s="25" t="str">
        <f>IF(G179=1,"Visa",IF(G179=2,"Master"))</f>
        <v>Visa</v>
      </c>
      <c r="I179" s="13" t="s">
        <v>36</v>
      </c>
    </row>
    <row r="180" spans="1:9" x14ac:dyDescent="0.25">
      <c r="A180" s="17">
        <v>2.022062700001E+26</v>
      </c>
      <c r="B180" s="19">
        <v>44739</v>
      </c>
      <c r="C180" s="20">
        <v>44963</v>
      </c>
      <c r="D180" s="28">
        <f>C180-DATE(2022,11,30)</f>
        <v>68</v>
      </c>
      <c r="E180" s="23" t="str">
        <f>IF(D180&lt;=30,"1 to 30 days", IF(D180&lt;=60, "31 to 60 days", IF(D180&lt;=90, "61 to 90 days", IF(D180&lt;=120,"91 to 120 days", IF(D180&lt;=150,"121 to 150 days",IF(D180&lt;=240,"151 to 240 days","Above 240 days"))))))</f>
        <v>61 to 90 days</v>
      </c>
      <c r="F180" s="13">
        <v>366399.13963172404</v>
      </c>
      <c r="G180" s="33">
        <v>1</v>
      </c>
      <c r="H180" s="25" t="str">
        <f>IF(G180=1,"Visa",IF(G180=2,"Master"))</f>
        <v>Visa</v>
      </c>
      <c r="I180" s="13" t="s">
        <v>38</v>
      </c>
    </row>
    <row r="181" spans="1:9" x14ac:dyDescent="0.25">
      <c r="A181" s="17">
        <v>2.022062700001E+26</v>
      </c>
      <c r="B181" s="19">
        <v>44739</v>
      </c>
      <c r="C181" s="20">
        <v>44963</v>
      </c>
      <c r="D181" s="28">
        <f>C181-DATE(2022,11,30)</f>
        <v>68</v>
      </c>
      <c r="E181" s="23" t="str">
        <f>IF(D181&lt;=30,"1 to 30 days", IF(D181&lt;=60, "31 to 60 days", IF(D181&lt;=90, "61 to 90 days", IF(D181&lt;=120,"91 to 120 days", IF(D181&lt;=150,"121 to 150 days",IF(D181&lt;=240,"151 to 240 days","Above 240 days"))))))</f>
        <v>61 to 90 days</v>
      </c>
      <c r="F181" s="13">
        <v>86131.524775073136</v>
      </c>
      <c r="G181" s="33">
        <v>1</v>
      </c>
      <c r="H181" s="25" t="str">
        <f>IF(G181=1,"Visa",IF(G181=2,"Master"))</f>
        <v>Visa</v>
      </c>
      <c r="I181" s="13" t="s">
        <v>35</v>
      </c>
    </row>
    <row r="182" spans="1:9" x14ac:dyDescent="0.25">
      <c r="A182" s="17">
        <v>2.0220821100009998E+26</v>
      </c>
      <c r="B182" s="19">
        <v>44784</v>
      </c>
      <c r="C182" s="20">
        <v>44963</v>
      </c>
      <c r="D182" s="28">
        <f>C182-DATE(2022,11,30)</f>
        <v>68</v>
      </c>
      <c r="E182" s="23" t="str">
        <f>IF(D182&lt;=30,"1 to 30 days", IF(D182&lt;=60, "31 to 60 days", IF(D182&lt;=90, "61 to 90 days", IF(D182&lt;=120,"91 to 120 days", IF(D182&lt;=150,"121 to 150 days",IF(D182&lt;=240,"151 to 240 days","Above 240 days"))))))</f>
        <v>61 to 90 days</v>
      </c>
      <c r="F182" s="13">
        <v>220116.22140582441</v>
      </c>
      <c r="G182" s="33">
        <v>2</v>
      </c>
      <c r="H182" s="25" t="str">
        <f>IF(G182=1,"Visa",IF(G182=2,"Master"))</f>
        <v>Master</v>
      </c>
      <c r="I182" s="13" t="s">
        <v>41</v>
      </c>
    </row>
    <row r="183" spans="1:9" x14ac:dyDescent="0.25">
      <c r="A183" s="17">
        <v>2.022091580001E+26</v>
      </c>
      <c r="B183" s="19">
        <v>44823</v>
      </c>
      <c r="C183" s="20">
        <v>44963</v>
      </c>
      <c r="D183" s="28">
        <f>C183-DATE(2022,11,30)</f>
        <v>68</v>
      </c>
      <c r="E183" s="23" t="str">
        <f>IF(D183&lt;=30,"1 to 30 days", IF(D183&lt;=60, "31 to 60 days", IF(D183&lt;=90, "61 to 90 days", IF(D183&lt;=120,"91 to 120 days", IF(D183&lt;=150,"121 to 150 days",IF(D183&lt;=240,"151 to 240 days","Above 240 days"))))))</f>
        <v>61 to 90 days</v>
      </c>
      <c r="F183" s="13">
        <v>2969630.010780083</v>
      </c>
      <c r="G183" s="33">
        <v>1</v>
      </c>
      <c r="H183" s="25" t="str">
        <f>IF(G183=1,"Visa",IF(G183=2,"Master"))</f>
        <v>Visa</v>
      </c>
      <c r="I183" s="13" t="s">
        <v>45</v>
      </c>
    </row>
    <row r="184" spans="1:9" x14ac:dyDescent="0.25">
      <c r="A184" s="17">
        <v>2.022091580001E+26</v>
      </c>
      <c r="B184" s="19">
        <v>44823</v>
      </c>
      <c r="C184" s="20">
        <v>44963</v>
      </c>
      <c r="D184" s="28">
        <f>C184-DATE(2022,11,30)</f>
        <v>68</v>
      </c>
      <c r="E184" s="23" t="str">
        <f>IF(D184&lt;=30,"1 to 30 days", IF(D184&lt;=60, "31 to 60 days", IF(D184&lt;=90, "61 to 90 days", IF(D184&lt;=120,"91 to 120 days", IF(D184&lt;=150,"121 to 150 days",IF(D184&lt;=240,"151 to 240 days","Above 240 days"))))))</f>
        <v>61 to 90 days</v>
      </c>
      <c r="F184" s="13">
        <v>192891.52066087458</v>
      </c>
      <c r="G184" s="33">
        <v>1</v>
      </c>
      <c r="H184" s="25" t="str">
        <f>IF(G184=1,"Visa",IF(G184=2,"Master"))</f>
        <v>Visa</v>
      </c>
      <c r="I184" s="13" t="s">
        <v>47</v>
      </c>
    </row>
    <row r="185" spans="1:9" x14ac:dyDescent="0.25">
      <c r="A185" s="17">
        <v>2.022091580001E+26</v>
      </c>
      <c r="B185" s="19">
        <v>44823</v>
      </c>
      <c r="C185" s="20">
        <v>44963</v>
      </c>
      <c r="D185" s="28">
        <f>C185-DATE(2022,11,30)</f>
        <v>68</v>
      </c>
      <c r="E185" s="23" t="str">
        <f>IF(D185&lt;=30,"1 to 30 days", IF(D185&lt;=60, "31 to 60 days", IF(D185&lt;=90, "61 to 90 days", IF(D185&lt;=120,"91 to 120 days", IF(D185&lt;=150,"121 to 150 days",IF(D185&lt;=240,"151 to 240 days","Above 240 days"))))))</f>
        <v>61 to 90 days</v>
      </c>
      <c r="F185" s="13">
        <v>3431570.468015857</v>
      </c>
      <c r="G185" s="33">
        <v>1</v>
      </c>
      <c r="H185" s="25" t="str">
        <f>IF(G185=1,"Visa",IF(G185=2,"Master"))</f>
        <v>Visa</v>
      </c>
      <c r="I185" s="13" t="s">
        <v>46</v>
      </c>
    </row>
    <row r="186" spans="1:9" x14ac:dyDescent="0.25">
      <c r="A186" s="17">
        <v>2.0221013800010001E+26</v>
      </c>
      <c r="B186" s="19">
        <v>44847</v>
      </c>
      <c r="C186" s="20">
        <v>44963</v>
      </c>
      <c r="D186" s="28">
        <f>C186-DATE(2022,11,30)</f>
        <v>68</v>
      </c>
      <c r="E186" s="23" t="str">
        <f>IF(D186&lt;=30,"1 to 30 days", IF(D186&lt;=60, "31 to 60 days", IF(D186&lt;=90, "61 to 90 days", IF(D186&lt;=120,"91 to 120 days", IF(D186&lt;=150,"121 to 150 days",IF(D186&lt;=240,"151 to 240 days","Above 240 days"))))))</f>
        <v>61 to 90 days</v>
      </c>
      <c r="F186" s="13">
        <v>526829.91931520181</v>
      </c>
      <c r="G186" s="33">
        <v>2</v>
      </c>
      <c r="H186" s="25" t="str">
        <f>IF(G186=1,"Visa",IF(G186=2,"Master"))</f>
        <v>Master</v>
      </c>
      <c r="I186" s="13" t="s">
        <v>43</v>
      </c>
    </row>
    <row r="187" spans="1:9" x14ac:dyDescent="0.25">
      <c r="A187" s="17">
        <v>2.022102680001E+26</v>
      </c>
      <c r="B187" s="19">
        <v>44859</v>
      </c>
      <c r="C187" s="20">
        <v>44963</v>
      </c>
      <c r="D187" s="28">
        <f>C187-DATE(2022,11,30)</f>
        <v>68</v>
      </c>
      <c r="E187" s="23" t="str">
        <f>IF(D187&lt;=30,"1 to 30 days", IF(D187&lt;=60, "31 to 60 days", IF(D187&lt;=90, "61 to 90 days", IF(D187&lt;=120,"91 to 120 days", IF(D187&lt;=150,"121 to 150 days",IF(D187&lt;=240,"151 to 240 days","Above 240 days"))))))</f>
        <v>61 to 90 days</v>
      </c>
      <c r="F187" s="13">
        <v>8145291.6038643336</v>
      </c>
      <c r="G187" s="33">
        <v>1</v>
      </c>
      <c r="H187" s="25" t="str">
        <f>IF(G187=1,"Visa",IF(G187=2,"Master"))</f>
        <v>Visa</v>
      </c>
      <c r="I187" s="13" t="s">
        <v>45</v>
      </c>
    </row>
    <row r="188" spans="1:9" x14ac:dyDescent="0.25">
      <c r="A188" s="17">
        <v>2.022102680001E+26</v>
      </c>
      <c r="B188" s="19">
        <v>44859</v>
      </c>
      <c r="C188" s="20">
        <v>44963</v>
      </c>
      <c r="D188" s="28">
        <f>C188-DATE(2022,11,30)</f>
        <v>68</v>
      </c>
      <c r="E188" s="23" t="str">
        <f>IF(D188&lt;=30,"1 to 30 days", IF(D188&lt;=60, "31 to 60 days", IF(D188&lt;=90, "61 to 90 days", IF(D188&lt;=120,"91 to 120 days", IF(D188&lt;=150,"121 to 150 days",IF(D188&lt;=240,"151 to 240 days","Above 240 days"))))))</f>
        <v>61 to 90 days</v>
      </c>
      <c r="F188" s="13">
        <v>524340.39620511746</v>
      </c>
      <c r="G188" s="33">
        <v>1</v>
      </c>
      <c r="H188" s="25" t="str">
        <f>IF(G188=1,"Visa",IF(G188=2,"Master"))</f>
        <v>Visa</v>
      </c>
      <c r="I188" s="13" t="s">
        <v>47</v>
      </c>
    </row>
    <row r="189" spans="1:9" x14ac:dyDescent="0.25">
      <c r="A189" s="17">
        <v>2.022102680001E+26</v>
      </c>
      <c r="B189" s="19">
        <v>44903</v>
      </c>
      <c r="C189" s="20">
        <v>44963</v>
      </c>
      <c r="D189" s="28">
        <f>C189-DATE(2022,11,30)</f>
        <v>68</v>
      </c>
      <c r="E189" s="23" t="str">
        <f>IF(D189&lt;=30,"1 to 30 days", IF(D189&lt;=60, "31 to 60 days", IF(D189&lt;=90, "61 to 90 days", IF(D189&lt;=120,"91 to 120 days", IF(D189&lt;=150,"121 to 150 days",IF(D189&lt;=240,"151 to 240 days","Above 240 days"))))))</f>
        <v>61 to 90 days</v>
      </c>
      <c r="F189" s="13">
        <v>3966196.7650509509</v>
      </c>
      <c r="G189" s="33">
        <v>1</v>
      </c>
      <c r="H189" s="25" t="str">
        <f>IF(G189=1,"Visa",IF(G189=2,"Master"))</f>
        <v>Visa</v>
      </c>
      <c r="I189" s="13" t="s">
        <v>46</v>
      </c>
    </row>
    <row r="190" spans="1:9" x14ac:dyDescent="0.25">
      <c r="A190" s="17">
        <v>2.022102680001E+26</v>
      </c>
      <c r="B190" s="19">
        <v>44903</v>
      </c>
      <c r="C190" s="20">
        <v>44963</v>
      </c>
      <c r="D190" s="28">
        <f>C190-DATE(2022,11,30)</f>
        <v>68</v>
      </c>
      <c r="E190" s="23" t="str">
        <f>IF(D190&lt;=30,"1 to 30 days", IF(D190&lt;=60, "31 to 60 days", IF(D190&lt;=90, "61 to 90 days", IF(D190&lt;=120,"91 to 120 days", IF(D190&lt;=150,"121 to 150 days",IF(D190&lt;=240,"151 to 240 days","Above 240 days"))))))</f>
        <v>61 to 90 days</v>
      </c>
      <c r="F190" s="13">
        <v>5925668.2164380746</v>
      </c>
      <c r="G190" s="33">
        <v>1</v>
      </c>
      <c r="H190" s="25" t="str">
        <f>IF(G190=1,"Visa",IF(G190=2,"Master"))</f>
        <v>Visa</v>
      </c>
      <c r="I190" s="13" t="s">
        <v>45</v>
      </c>
    </row>
    <row r="191" spans="1:9" x14ac:dyDescent="0.25">
      <c r="A191" s="17">
        <v>2.022102680001E+26</v>
      </c>
      <c r="B191" s="19">
        <v>44903</v>
      </c>
      <c r="C191" s="20">
        <v>44963</v>
      </c>
      <c r="D191" s="28">
        <f>C191-DATE(2022,11,30)</f>
        <v>68</v>
      </c>
      <c r="E191" s="23" t="str">
        <f>IF(D191&lt;=30,"1 to 30 days", IF(D191&lt;=60, "31 to 60 days", IF(D191&lt;=90, "61 to 90 days", IF(D191&lt;=120,"91 to 120 days", IF(D191&lt;=150,"121 to 150 days",IF(D191&lt;=240,"151 to 240 days","Above 240 days"))))))</f>
        <v>61 to 90 days</v>
      </c>
      <c r="F191" s="13">
        <v>4462714.4905078923</v>
      </c>
      <c r="G191" s="33">
        <v>1</v>
      </c>
      <c r="H191" s="25" t="str">
        <f>IF(G191=1,"Visa",IF(G191=2,"Master"))</f>
        <v>Visa</v>
      </c>
      <c r="I191" s="13" t="s">
        <v>47</v>
      </c>
    </row>
    <row r="192" spans="1:9" x14ac:dyDescent="0.25">
      <c r="A192" s="17">
        <v>2.022102680001E+26</v>
      </c>
      <c r="B192" s="19">
        <v>44903</v>
      </c>
      <c r="C192" s="20">
        <v>44963</v>
      </c>
      <c r="D192" s="28">
        <f>C192-DATE(2022,11,30)</f>
        <v>68</v>
      </c>
      <c r="E192" s="23" t="str">
        <f>IF(D192&lt;=30,"1 to 30 days", IF(D192&lt;=60, "31 to 60 days", IF(D192&lt;=90, "61 to 90 days", IF(D192&lt;=120,"91 to 120 days", IF(D192&lt;=150,"121 to 150 days",IF(D192&lt;=240,"151 to 240 days","Above 240 days"))))))</f>
        <v>61 to 90 days</v>
      </c>
      <c r="F192" s="13">
        <v>1909989.9967110725</v>
      </c>
      <c r="G192" s="33">
        <v>1</v>
      </c>
      <c r="H192" s="25" t="str">
        <f>IF(G192=1,"Visa",IF(G192=2,"Master"))</f>
        <v>Visa</v>
      </c>
      <c r="I192" s="13" t="s">
        <v>41</v>
      </c>
    </row>
    <row r="193" spans="1:9" x14ac:dyDescent="0.25">
      <c r="A193" s="17">
        <v>2.022102680001E+26</v>
      </c>
      <c r="B193" s="19">
        <v>44908</v>
      </c>
      <c r="C193" s="20">
        <v>44963</v>
      </c>
      <c r="D193" s="28">
        <f>C193-DATE(2022,11,30)</f>
        <v>68</v>
      </c>
      <c r="E193" s="23" t="str">
        <f>IF(D193&lt;=30,"1 to 30 days", IF(D193&lt;=60, "31 to 60 days", IF(D193&lt;=90, "61 to 90 days", IF(D193&lt;=120,"91 to 120 days", IF(D193&lt;=150,"121 to 150 days",IF(D193&lt;=240,"151 to 240 days","Above 240 days"))))))</f>
        <v>61 to 90 days</v>
      </c>
      <c r="F193" s="13">
        <v>287931.2513222734</v>
      </c>
      <c r="G193" s="33">
        <v>2</v>
      </c>
      <c r="H193" s="25" t="str">
        <f>IF(G193=1,"Visa",IF(G193=2,"Master"))</f>
        <v>Master</v>
      </c>
      <c r="I193" s="13" t="s">
        <v>42</v>
      </c>
    </row>
    <row r="194" spans="1:9" x14ac:dyDescent="0.25">
      <c r="A194" s="17">
        <v>2.0220623000010001E+26</v>
      </c>
      <c r="B194" s="19">
        <v>44735</v>
      </c>
      <c r="C194" s="20">
        <v>44964</v>
      </c>
      <c r="D194" s="28">
        <f>C194-DATE(2022,11,30)</f>
        <v>69</v>
      </c>
      <c r="E194" s="23" t="str">
        <f>IF(D194&lt;=30,"1 to 30 days", IF(D194&lt;=60, "31 to 60 days", IF(D194&lt;=90, "61 to 90 days", IF(D194&lt;=120,"91 to 120 days", IF(D194&lt;=150,"121 to 150 days",IF(D194&lt;=240,"151 to 240 days","Above 240 days"))))))</f>
        <v>61 to 90 days</v>
      </c>
      <c r="F194" s="13">
        <v>119694.91113369794</v>
      </c>
      <c r="G194" s="33">
        <v>2</v>
      </c>
      <c r="H194" s="25" t="str">
        <f>IF(G194=1,"Visa",IF(G194=2,"Master"))</f>
        <v>Master</v>
      </c>
      <c r="I194" s="13" t="s">
        <v>36</v>
      </c>
    </row>
    <row r="195" spans="1:9" x14ac:dyDescent="0.25">
      <c r="A195" s="17">
        <v>2.0220623000010001E+26</v>
      </c>
      <c r="B195" s="19">
        <v>44735</v>
      </c>
      <c r="C195" s="20">
        <v>44964</v>
      </c>
      <c r="D195" s="28">
        <f>C195-DATE(2022,11,30)</f>
        <v>69</v>
      </c>
      <c r="E195" s="23" t="str">
        <f>IF(D195&lt;=30,"1 to 30 days", IF(D195&lt;=60, "31 to 60 days", IF(D195&lt;=90, "61 to 90 days", IF(D195&lt;=120,"91 to 120 days", IF(D195&lt;=150,"121 to 150 days",IF(D195&lt;=240,"151 to 240 days","Above 240 days"))))))</f>
        <v>61 to 90 days</v>
      </c>
      <c r="F195" s="13">
        <v>62319.700793499796</v>
      </c>
      <c r="G195" s="33">
        <v>2</v>
      </c>
      <c r="H195" s="25" t="str">
        <f>IF(G195=1,"Visa",IF(G195=2,"Master"))</f>
        <v>Master</v>
      </c>
      <c r="I195" s="13" t="s">
        <v>35</v>
      </c>
    </row>
    <row r="196" spans="1:9" x14ac:dyDescent="0.25">
      <c r="A196" s="17">
        <v>2.022062700001E+26</v>
      </c>
      <c r="B196" s="19">
        <v>44739</v>
      </c>
      <c r="C196" s="20">
        <v>44964</v>
      </c>
      <c r="D196" s="28">
        <f>C196-DATE(2022,11,30)</f>
        <v>69</v>
      </c>
      <c r="E196" s="23" t="str">
        <f>IF(D196&lt;=30,"1 to 30 days", IF(D196&lt;=60, "31 to 60 days", IF(D196&lt;=90, "61 to 90 days", IF(D196&lt;=120,"91 to 120 days", IF(D196&lt;=150,"121 to 150 days",IF(D196&lt;=240,"151 to 240 days","Above 240 days"))))))</f>
        <v>61 to 90 days</v>
      </c>
      <c r="F196" s="13">
        <v>841392.23114929476</v>
      </c>
      <c r="G196" s="33">
        <v>1</v>
      </c>
      <c r="H196" s="25" t="str">
        <f>IF(G196=1,"Visa",IF(G196=2,"Master"))</f>
        <v>Visa</v>
      </c>
      <c r="I196" s="13" t="s">
        <v>37</v>
      </c>
    </row>
    <row r="197" spans="1:9" x14ac:dyDescent="0.25">
      <c r="A197" s="17">
        <v>2.022062700001E+26</v>
      </c>
      <c r="B197" s="19">
        <v>44739</v>
      </c>
      <c r="C197" s="20">
        <v>44964</v>
      </c>
      <c r="D197" s="28">
        <f>C197-DATE(2022,11,30)</f>
        <v>69</v>
      </c>
      <c r="E197" s="23" t="str">
        <f>IF(D197&lt;=30,"1 to 30 days", IF(D197&lt;=60, "31 to 60 days", IF(D197&lt;=90, "61 to 90 days", IF(D197&lt;=120,"91 to 120 days", IF(D197&lt;=150,"121 to 150 days",IF(D197&lt;=240,"151 to 240 days","Above 240 days"))))))</f>
        <v>61 to 90 days</v>
      </c>
      <c r="F197" s="13">
        <v>792263.01653910591</v>
      </c>
      <c r="G197" s="33">
        <v>1</v>
      </c>
      <c r="H197" s="25" t="str">
        <f>IF(G197=1,"Visa",IF(G197=2,"Master"))</f>
        <v>Visa</v>
      </c>
      <c r="I197" s="13" t="s">
        <v>36</v>
      </c>
    </row>
    <row r="198" spans="1:9" x14ac:dyDescent="0.25">
      <c r="A198" s="17">
        <v>2.022062700001E+26</v>
      </c>
      <c r="B198" s="19">
        <v>44739</v>
      </c>
      <c r="C198" s="20">
        <v>44964</v>
      </c>
      <c r="D198" s="28">
        <f>C198-DATE(2022,11,30)</f>
        <v>69</v>
      </c>
      <c r="E198" s="23" t="str">
        <f>IF(D198&lt;=30,"1 to 30 days", IF(D198&lt;=60, "31 to 60 days", IF(D198&lt;=90, "61 to 90 days", IF(D198&lt;=120,"91 to 120 days", IF(D198&lt;=150,"121 to 150 days",IF(D198&lt;=240,"151 to 240 days","Above 240 days"))))))</f>
        <v>61 to 90 days</v>
      </c>
      <c r="F198" s="13">
        <v>333531.33466085716</v>
      </c>
      <c r="G198" s="33">
        <v>1</v>
      </c>
      <c r="H198" s="25" t="str">
        <f>IF(G198=1,"Visa",IF(G198=2,"Master"))</f>
        <v>Visa</v>
      </c>
      <c r="I198" s="13" t="s">
        <v>38</v>
      </c>
    </row>
    <row r="199" spans="1:9" x14ac:dyDescent="0.25">
      <c r="A199" s="17">
        <v>2.022062700001E+26</v>
      </c>
      <c r="B199" s="19">
        <v>44739</v>
      </c>
      <c r="C199" s="20">
        <v>44964</v>
      </c>
      <c r="D199" s="28">
        <f>C199-DATE(2022,11,30)</f>
        <v>69</v>
      </c>
      <c r="E199" s="23" t="str">
        <f>IF(D199&lt;=30,"1 to 30 days", IF(D199&lt;=60, "31 to 60 days", IF(D199&lt;=90, "61 to 90 days", IF(D199&lt;=120,"91 to 120 days", IF(D199&lt;=150,"121 to 150 days",IF(D199&lt;=240,"151 to 240 days","Above 240 days"))))))</f>
        <v>61 to 90 days</v>
      </c>
      <c r="F199" s="13">
        <v>82853.934961594903</v>
      </c>
      <c r="G199" s="33">
        <v>1</v>
      </c>
      <c r="H199" s="25" t="str">
        <f>IF(G199=1,"Visa",IF(G199=2,"Master"))</f>
        <v>Visa</v>
      </c>
      <c r="I199" s="13" t="s">
        <v>35</v>
      </c>
    </row>
    <row r="200" spans="1:9" x14ac:dyDescent="0.25">
      <c r="A200" s="17">
        <v>2.022091580001E+26</v>
      </c>
      <c r="B200" s="19">
        <v>44819</v>
      </c>
      <c r="C200" s="20">
        <v>44964</v>
      </c>
      <c r="D200" s="28">
        <f>C200-DATE(2022,11,30)</f>
        <v>69</v>
      </c>
      <c r="E200" s="23" t="str">
        <f>IF(D200&lt;=30,"1 to 30 days", IF(D200&lt;=60, "31 to 60 days", IF(D200&lt;=90, "61 to 90 days", IF(D200&lt;=120,"91 to 120 days", IF(D200&lt;=150,"121 to 150 days",IF(D200&lt;=240,"151 to 240 days","Above 240 days"))))))</f>
        <v>61 to 90 days</v>
      </c>
      <c r="F200" s="13">
        <v>242254.90254051404</v>
      </c>
      <c r="G200" s="33">
        <v>2</v>
      </c>
      <c r="H200" s="25" t="str">
        <f>IF(G200=1,"Visa",IF(G200=2,"Master"))</f>
        <v>Master</v>
      </c>
      <c r="I200" s="13" t="s">
        <v>47</v>
      </c>
    </row>
    <row r="201" spans="1:9" x14ac:dyDescent="0.25">
      <c r="A201" s="17">
        <v>2.022091580001E+26</v>
      </c>
      <c r="B201" s="19">
        <v>44819</v>
      </c>
      <c r="C201" s="20">
        <v>44964</v>
      </c>
      <c r="D201" s="28">
        <f>C201-DATE(2022,11,30)</f>
        <v>69</v>
      </c>
      <c r="E201" s="23" t="str">
        <f>IF(D201&lt;=30,"1 to 30 days", IF(D201&lt;=60, "31 to 60 days", IF(D201&lt;=90, "61 to 90 days", IF(D201&lt;=120,"91 to 120 days", IF(D201&lt;=150,"121 to 150 days",IF(D201&lt;=240,"151 to 240 days","Above 240 days"))))))</f>
        <v>61 to 90 days</v>
      </c>
      <c r="F201" s="13">
        <v>1936664.0627917326</v>
      </c>
      <c r="G201" s="33">
        <v>2</v>
      </c>
      <c r="H201" s="25" t="str">
        <f>IF(G201=1,"Visa",IF(G201=2,"Master"))</f>
        <v>Master</v>
      </c>
      <c r="I201" s="13" t="s">
        <v>40</v>
      </c>
    </row>
    <row r="202" spans="1:9" x14ac:dyDescent="0.25">
      <c r="A202" s="17">
        <v>2.022091580001E+26</v>
      </c>
      <c r="B202" s="19">
        <v>44823</v>
      </c>
      <c r="C202" s="20">
        <v>44964</v>
      </c>
      <c r="D202" s="28">
        <f>C202-DATE(2022,11,30)</f>
        <v>69</v>
      </c>
      <c r="E202" s="23" t="str">
        <f>IF(D202&lt;=30,"1 to 30 days", IF(D202&lt;=60, "31 to 60 days", IF(D202&lt;=90, "61 to 90 days", IF(D202&lt;=120,"91 to 120 days", IF(D202&lt;=150,"121 to 150 days",IF(D202&lt;=240,"151 to 240 days","Above 240 days"))))))</f>
        <v>61 to 90 days</v>
      </c>
      <c r="F202" s="13">
        <v>3533032.6414277791</v>
      </c>
      <c r="G202" s="33">
        <v>1</v>
      </c>
      <c r="H202" s="25" t="str">
        <f>IF(G202=1,"Visa",IF(G202=2,"Master"))</f>
        <v>Visa</v>
      </c>
      <c r="I202" s="13" t="s">
        <v>46</v>
      </c>
    </row>
    <row r="203" spans="1:9" x14ac:dyDescent="0.25">
      <c r="A203" s="17">
        <v>2.022102680001E+26</v>
      </c>
      <c r="B203" s="19">
        <v>44859</v>
      </c>
      <c r="C203" s="20">
        <v>44964</v>
      </c>
      <c r="D203" s="28">
        <f>C203-DATE(2022,11,30)</f>
        <v>69</v>
      </c>
      <c r="E203" s="23" t="str">
        <f>IF(D203&lt;=30,"1 to 30 days", IF(D203&lt;=60, "31 to 60 days", IF(D203&lt;=90, "61 to 90 days", IF(D203&lt;=120,"91 to 120 days", IF(D203&lt;=150,"121 to 150 days",IF(D203&lt;=240,"151 to 240 days","Above 240 days"))))))</f>
        <v>61 to 90 days</v>
      </c>
      <c r="F203" s="13">
        <v>1759922.8511054888</v>
      </c>
      <c r="G203" s="33">
        <v>1</v>
      </c>
      <c r="H203" s="25" t="str">
        <f>IF(G203=1,"Visa",IF(G203=2,"Master"))</f>
        <v>Visa</v>
      </c>
      <c r="I203" s="13" t="s">
        <v>45</v>
      </c>
    </row>
    <row r="204" spans="1:9" x14ac:dyDescent="0.25">
      <c r="A204" s="17">
        <v>2.022102680001E+26</v>
      </c>
      <c r="B204" s="19">
        <v>44904</v>
      </c>
      <c r="C204" s="20">
        <v>44964</v>
      </c>
      <c r="D204" s="28">
        <f>C204-DATE(2022,11,30)</f>
        <v>69</v>
      </c>
      <c r="E204" s="23" t="str">
        <f>IF(D204&lt;=30,"1 to 30 days", IF(D204&lt;=60, "31 to 60 days", IF(D204&lt;=90, "61 to 90 days", IF(D204&lt;=120,"91 to 120 days", IF(D204&lt;=150,"121 to 150 days",IF(D204&lt;=240,"151 to 240 days","Above 240 days"))))))</f>
        <v>61 to 90 days</v>
      </c>
      <c r="F204" s="13">
        <v>851377.85134125268</v>
      </c>
      <c r="G204" s="33">
        <v>1</v>
      </c>
      <c r="H204" s="25" t="str">
        <f>IF(G204=1,"Visa",IF(G204=2,"Master"))</f>
        <v>Visa</v>
      </c>
      <c r="I204" s="13" t="s">
        <v>41</v>
      </c>
    </row>
    <row r="205" spans="1:9" x14ac:dyDescent="0.25">
      <c r="A205" s="17">
        <v>2.022102680001E+26</v>
      </c>
      <c r="B205" s="19">
        <v>44908</v>
      </c>
      <c r="C205" s="20">
        <v>44964</v>
      </c>
      <c r="D205" s="28">
        <f>C205-DATE(2022,11,30)</f>
        <v>69</v>
      </c>
      <c r="E205" s="23" t="str">
        <f>IF(D205&lt;=30,"1 to 30 days", IF(D205&lt;=60, "31 to 60 days", IF(D205&lt;=90, "61 to 90 days", IF(D205&lt;=120,"91 to 120 days", IF(D205&lt;=150,"121 to 150 days",IF(D205&lt;=240,"151 to 240 days","Above 240 days"))))))</f>
        <v>61 to 90 days</v>
      </c>
      <c r="F205" s="13">
        <v>13572.663564760764</v>
      </c>
      <c r="G205" s="33">
        <v>2</v>
      </c>
      <c r="H205" s="25" t="str">
        <f>IF(G205=1,"Visa",IF(G205=2,"Master"))</f>
        <v>Master</v>
      </c>
      <c r="I205" s="13" t="s">
        <v>42</v>
      </c>
    </row>
    <row r="206" spans="1:9" x14ac:dyDescent="0.25">
      <c r="A206" s="17">
        <v>2.022102680001E+26</v>
      </c>
      <c r="B206" s="19">
        <v>44910</v>
      </c>
      <c r="C206" s="20">
        <v>44964</v>
      </c>
      <c r="D206" s="28">
        <f>C206-DATE(2022,11,30)</f>
        <v>69</v>
      </c>
      <c r="E206" s="23" t="str">
        <f>IF(D206&lt;=30,"1 to 30 days", IF(D206&lt;=60, "31 to 60 days", IF(D206&lt;=90, "61 to 90 days", IF(D206&lt;=120,"91 to 120 days", IF(D206&lt;=150,"121 to 150 days",IF(D206&lt;=240,"151 to 240 days","Above 240 days"))))))</f>
        <v>61 to 90 days</v>
      </c>
      <c r="F206" s="13">
        <v>253467.93695263771</v>
      </c>
      <c r="G206" s="33">
        <v>2</v>
      </c>
      <c r="H206" s="25" t="str">
        <f>IF(G206=1,"Visa",IF(G206=2,"Master"))</f>
        <v>Master</v>
      </c>
      <c r="I206" s="13" t="s">
        <v>46</v>
      </c>
    </row>
    <row r="207" spans="1:9" x14ac:dyDescent="0.25">
      <c r="A207" s="17">
        <v>2.0220623000010001E+26</v>
      </c>
      <c r="B207" s="19">
        <v>44735</v>
      </c>
      <c r="C207" s="20">
        <v>44965</v>
      </c>
      <c r="D207" s="28">
        <f>C207-DATE(2022,11,30)</f>
        <v>70</v>
      </c>
      <c r="E207" s="23" t="str">
        <f>IF(D207&lt;=30,"1 to 30 days", IF(D207&lt;=60, "31 to 60 days", IF(D207&lt;=90, "61 to 90 days", IF(D207&lt;=120,"91 to 120 days", IF(D207&lt;=150,"121 to 150 days",IF(D207&lt;=240,"151 to 240 days","Above 240 days"))))))</f>
        <v>61 to 90 days</v>
      </c>
      <c r="F207" s="13">
        <v>52934.694518691118</v>
      </c>
      <c r="G207" s="33">
        <v>2</v>
      </c>
      <c r="H207" s="25" t="str">
        <f>IF(G207=1,"Visa",IF(G207=2,"Master"))</f>
        <v>Master</v>
      </c>
      <c r="I207" s="13" t="s">
        <v>36</v>
      </c>
    </row>
    <row r="208" spans="1:9" x14ac:dyDescent="0.25">
      <c r="A208" s="17">
        <v>2.0220623000010001E+26</v>
      </c>
      <c r="B208" s="19">
        <v>44735</v>
      </c>
      <c r="C208" s="20">
        <v>44965</v>
      </c>
      <c r="D208" s="28">
        <f>C208-DATE(2022,11,30)</f>
        <v>70</v>
      </c>
      <c r="E208" s="23" t="str">
        <f>IF(D208&lt;=30,"1 to 30 days", IF(D208&lt;=60, "31 to 60 days", IF(D208&lt;=90, "61 to 90 days", IF(D208&lt;=120,"91 to 120 days", IF(D208&lt;=150,"121 to 150 days",IF(D208&lt;=240,"151 to 240 days","Above 240 days"))))))</f>
        <v>61 to 90 days</v>
      </c>
      <c r="F208" s="13">
        <v>31477.842529062065</v>
      </c>
      <c r="G208" s="33">
        <v>2</v>
      </c>
      <c r="H208" s="25" t="str">
        <f>IF(G208=1,"Visa",IF(G208=2,"Master"))</f>
        <v>Master</v>
      </c>
      <c r="I208" s="13" t="s">
        <v>35</v>
      </c>
    </row>
    <row r="209" spans="1:9" x14ac:dyDescent="0.25">
      <c r="A209" s="17">
        <v>2.022062700001E+26</v>
      </c>
      <c r="B209" s="19">
        <v>44739</v>
      </c>
      <c r="C209" s="20">
        <v>44965</v>
      </c>
      <c r="D209" s="28">
        <f>C209-DATE(2022,11,30)</f>
        <v>70</v>
      </c>
      <c r="E209" s="23" t="str">
        <f>IF(D209&lt;=30,"1 to 30 days", IF(D209&lt;=60, "31 to 60 days", IF(D209&lt;=90, "61 to 90 days", IF(D209&lt;=120,"91 to 120 days", IF(D209&lt;=150,"121 to 150 days",IF(D209&lt;=240,"151 to 240 days","Above 240 days"))))))</f>
        <v>61 to 90 days</v>
      </c>
      <c r="F209" s="13">
        <v>424068.53109623498</v>
      </c>
      <c r="G209" s="33">
        <v>1</v>
      </c>
      <c r="H209" s="25" t="str">
        <f>IF(G209=1,"Visa",IF(G209=2,"Master"))</f>
        <v>Visa</v>
      </c>
      <c r="I209" s="13" t="s">
        <v>37</v>
      </c>
    </row>
    <row r="210" spans="1:9" x14ac:dyDescent="0.25">
      <c r="A210" s="17">
        <v>2.022062700001E+26</v>
      </c>
      <c r="B210" s="19">
        <v>44739</v>
      </c>
      <c r="C210" s="20">
        <v>44965</v>
      </c>
      <c r="D210" s="28">
        <f>C210-DATE(2022,11,30)</f>
        <v>70</v>
      </c>
      <c r="E210" s="23" t="str">
        <f>IF(D210&lt;=30,"1 to 30 days", IF(D210&lt;=60, "31 to 60 days", IF(D210&lt;=90, "61 to 90 days", IF(D210&lt;=120,"91 to 120 days", IF(D210&lt;=150,"121 to 150 days",IF(D210&lt;=240,"151 to 240 days","Above 240 days"))))))</f>
        <v>61 to 90 days</v>
      </c>
      <c r="F210" s="13">
        <v>379579.7897694073</v>
      </c>
      <c r="G210" s="33">
        <v>1</v>
      </c>
      <c r="H210" s="25" t="str">
        <f>IF(G210=1,"Visa",IF(G210=2,"Master"))</f>
        <v>Visa</v>
      </c>
      <c r="I210" s="13" t="s">
        <v>36</v>
      </c>
    </row>
    <row r="211" spans="1:9" x14ac:dyDescent="0.25">
      <c r="A211" s="17">
        <v>2.022062700001E+26</v>
      </c>
      <c r="B211" s="19">
        <v>44739</v>
      </c>
      <c r="C211" s="20">
        <v>44965</v>
      </c>
      <c r="D211" s="28">
        <f>C211-DATE(2022,11,30)</f>
        <v>70</v>
      </c>
      <c r="E211" s="23" t="str">
        <f>IF(D211&lt;=30,"1 to 30 days", IF(D211&lt;=60, "31 to 60 days", IF(D211&lt;=90, "61 to 90 days", IF(D211&lt;=120,"91 to 120 days", IF(D211&lt;=150,"121 to 150 days",IF(D211&lt;=240,"151 to 240 days","Above 240 days"))))))</f>
        <v>61 to 90 days</v>
      </c>
      <c r="F211" s="13">
        <v>187094.78519824814</v>
      </c>
      <c r="G211" s="33">
        <v>1</v>
      </c>
      <c r="H211" s="25" t="str">
        <f>IF(G211=1,"Visa",IF(G211=2,"Master"))</f>
        <v>Visa</v>
      </c>
      <c r="I211" s="13" t="s">
        <v>38</v>
      </c>
    </row>
    <row r="212" spans="1:9" x14ac:dyDescent="0.25">
      <c r="A212" s="17">
        <v>2.022062700001E+26</v>
      </c>
      <c r="B212" s="19">
        <v>44739</v>
      </c>
      <c r="C212" s="20">
        <v>44965</v>
      </c>
      <c r="D212" s="28">
        <f>C212-DATE(2022,11,30)</f>
        <v>70</v>
      </c>
      <c r="E212" s="23" t="str">
        <f>IF(D212&lt;=30,"1 to 30 days", IF(D212&lt;=60, "31 to 60 days", IF(D212&lt;=90, "61 to 90 days", IF(D212&lt;=120,"91 to 120 days", IF(D212&lt;=150,"121 to 150 days",IF(D212&lt;=240,"151 to 240 days","Above 240 days"))))))</f>
        <v>61 to 90 days</v>
      </c>
      <c r="F212" s="13">
        <v>44708.876623539698</v>
      </c>
      <c r="G212" s="33">
        <v>1</v>
      </c>
      <c r="H212" s="25" t="str">
        <f>IF(G212=1,"Visa",IF(G212=2,"Master"))</f>
        <v>Visa</v>
      </c>
      <c r="I212" s="13" t="s">
        <v>35</v>
      </c>
    </row>
    <row r="213" spans="1:9" x14ac:dyDescent="0.25">
      <c r="A213" s="17">
        <v>2.022091580001E+26</v>
      </c>
      <c r="B213" s="19">
        <v>44819</v>
      </c>
      <c r="C213" s="20">
        <v>44965</v>
      </c>
      <c r="D213" s="28">
        <f>C213-DATE(2022,11,30)</f>
        <v>70</v>
      </c>
      <c r="E213" s="23" t="str">
        <f>IF(D213&lt;=30,"1 to 30 days", IF(D213&lt;=60, "31 to 60 days", IF(D213&lt;=90, "61 to 90 days", IF(D213&lt;=120,"91 to 120 days", IF(D213&lt;=150,"121 to 150 days",IF(D213&lt;=240,"151 to 240 days","Above 240 days"))))))</f>
        <v>61 to 90 days</v>
      </c>
      <c r="F213" s="13">
        <v>277600.74137392099</v>
      </c>
      <c r="G213" s="33">
        <v>2</v>
      </c>
      <c r="H213" s="25" t="str">
        <f>IF(G213=1,"Visa",IF(G213=2,"Master"))</f>
        <v>Master</v>
      </c>
      <c r="I213" s="13" t="s">
        <v>45</v>
      </c>
    </row>
    <row r="214" spans="1:9" x14ac:dyDescent="0.25">
      <c r="A214" s="17">
        <v>2.022091580001E+26</v>
      </c>
      <c r="B214" s="19">
        <v>44819</v>
      </c>
      <c r="C214" s="20">
        <v>44965</v>
      </c>
      <c r="D214" s="28">
        <f>C214-DATE(2022,11,30)</f>
        <v>70</v>
      </c>
      <c r="E214" s="23" t="str">
        <f>IF(D214&lt;=30,"1 to 30 days", IF(D214&lt;=60, "31 to 60 days", IF(D214&lt;=90, "61 to 90 days", IF(D214&lt;=120,"91 to 120 days", IF(D214&lt;=150,"121 to 150 days",IF(D214&lt;=240,"151 to 240 days","Above 240 days"))))))</f>
        <v>61 to 90 days</v>
      </c>
      <c r="F214" s="13">
        <v>428934.66699011513</v>
      </c>
      <c r="G214" s="33">
        <v>2</v>
      </c>
      <c r="H214" s="25" t="str">
        <f>IF(G214=1,"Visa",IF(G214=2,"Master"))</f>
        <v>Master</v>
      </c>
      <c r="I214" s="13" t="s">
        <v>47</v>
      </c>
    </row>
    <row r="215" spans="1:9" x14ac:dyDescent="0.25">
      <c r="A215" s="17">
        <v>2.022091580001E+26</v>
      </c>
      <c r="B215" s="19">
        <v>44819</v>
      </c>
      <c r="C215" s="20">
        <v>44965</v>
      </c>
      <c r="D215" s="28">
        <f>C215-DATE(2022,11,30)</f>
        <v>70</v>
      </c>
      <c r="E215" s="23" t="str">
        <f>IF(D215&lt;=30,"1 to 30 days", IF(D215&lt;=60, "31 to 60 days", IF(D215&lt;=90, "61 to 90 days", IF(D215&lt;=120,"91 to 120 days", IF(D215&lt;=150,"121 to 150 days",IF(D215&lt;=240,"151 to 240 days","Above 240 days"))))))</f>
        <v>61 to 90 days</v>
      </c>
      <c r="F215" s="13">
        <v>11566.290698511195</v>
      </c>
      <c r="G215" s="33">
        <v>2</v>
      </c>
      <c r="H215" s="25" t="str">
        <f>IF(G215=1,"Visa",IF(G215=2,"Master"))</f>
        <v>Master</v>
      </c>
      <c r="I215" s="13" t="s">
        <v>46</v>
      </c>
    </row>
    <row r="216" spans="1:9" x14ac:dyDescent="0.25">
      <c r="A216" s="17">
        <v>2.022091580001E+26</v>
      </c>
      <c r="B216" s="19">
        <v>44819</v>
      </c>
      <c r="C216" s="20">
        <v>44965</v>
      </c>
      <c r="D216" s="28">
        <f>C216-DATE(2022,11,30)</f>
        <v>70</v>
      </c>
      <c r="E216" s="23" t="str">
        <f>IF(D216&lt;=30,"1 to 30 days", IF(D216&lt;=60, "31 to 60 days", IF(D216&lt;=90, "61 to 90 days", IF(D216&lt;=120,"91 to 120 days", IF(D216&lt;=150,"121 to 150 days",IF(D216&lt;=240,"151 to 240 days","Above 240 days"))))))</f>
        <v>61 to 90 days</v>
      </c>
      <c r="F216" s="13">
        <v>144540.97785001603</v>
      </c>
      <c r="G216" s="33">
        <v>2</v>
      </c>
      <c r="H216" s="25" t="str">
        <f>IF(G216=1,"Visa",IF(G216=2,"Master"))</f>
        <v>Master</v>
      </c>
      <c r="I216" s="13" t="s">
        <v>41</v>
      </c>
    </row>
    <row r="217" spans="1:9" x14ac:dyDescent="0.25">
      <c r="A217" s="17">
        <v>2.022091580001E+26</v>
      </c>
      <c r="B217" s="19">
        <v>44819</v>
      </c>
      <c r="C217" s="20">
        <v>44965</v>
      </c>
      <c r="D217" s="28">
        <f>C217-DATE(2022,11,30)</f>
        <v>70</v>
      </c>
      <c r="E217" s="23" t="str">
        <f>IF(D217&lt;=30,"1 to 30 days", IF(D217&lt;=60, "31 to 60 days", IF(D217&lt;=90, "61 to 90 days", IF(D217&lt;=120,"91 to 120 days", IF(D217&lt;=150,"121 to 150 days",IF(D217&lt;=240,"151 to 240 days","Above 240 days"))))))</f>
        <v>61 to 90 days</v>
      </c>
      <c r="F217" s="13">
        <v>3280030.5375953815</v>
      </c>
      <c r="G217" s="33">
        <v>2</v>
      </c>
      <c r="H217" s="25" t="str">
        <f>IF(G217=1,"Visa",IF(G217=2,"Master"))</f>
        <v>Master</v>
      </c>
      <c r="I217" s="13" t="s">
        <v>40</v>
      </c>
    </row>
    <row r="218" spans="1:9" x14ac:dyDescent="0.25">
      <c r="A218" s="17">
        <v>2.022091580001E+26</v>
      </c>
      <c r="B218" s="19">
        <v>44823</v>
      </c>
      <c r="C218" s="20">
        <v>44965</v>
      </c>
      <c r="D218" s="28">
        <f>C218-DATE(2022,11,30)</f>
        <v>70</v>
      </c>
      <c r="E218" s="23" t="str">
        <f>IF(D218&lt;=30,"1 to 30 days", IF(D218&lt;=60, "31 to 60 days", IF(D218&lt;=90, "61 to 90 days", IF(D218&lt;=120,"91 to 120 days", IF(D218&lt;=150,"121 to 150 days",IF(D218&lt;=240,"151 to 240 days","Above 240 days"))))))</f>
        <v>61 to 90 days</v>
      </c>
      <c r="F218" s="13">
        <v>3593297.3739199392</v>
      </c>
      <c r="G218" s="33">
        <v>1</v>
      </c>
      <c r="H218" s="25" t="str">
        <f>IF(G218=1,"Visa",IF(G218=2,"Master"))</f>
        <v>Visa</v>
      </c>
      <c r="I218" s="13" t="s">
        <v>46</v>
      </c>
    </row>
    <row r="219" spans="1:9" x14ac:dyDescent="0.25">
      <c r="A219" s="17">
        <v>2.022102680001E+26</v>
      </c>
      <c r="B219" s="19">
        <v>44859</v>
      </c>
      <c r="C219" s="20">
        <v>44965</v>
      </c>
      <c r="D219" s="28">
        <f>C219-DATE(2022,11,30)</f>
        <v>70</v>
      </c>
      <c r="E219" s="23" t="str">
        <f>IF(D219&lt;=30,"1 to 30 days", IF(D219&lt;=60, "31 to 60 days", IF(D219&lt;=90, "61 to 90 days", IF(D219&lt;=120,"91 to 120 days", IF(D219&lt;=150,"121 to 150 days",IF(D219&lt;=240,"151 to 240 days","Above 240 days"))))))</f>
        <v>61 to 90 days</v>
      </c>
      <c r="F219" s="13">
        <v>3087132.0490494901</v>
      </c>
      <c r="G219" s="33">
        <v>1</v>
      </c>
      <c r="H219" s="25" t="str">
        <f>IF(G219=1,"Visa",IF(G219=2,"Master"))</f>
        <v>Visa</v>
      </c>
      <c r="I219" s="13" t="s">
        <v>45</v>
      </c>
    </row>
    <row r="220" spans="1:9" x14ac:dyDescent="0.25">
      <c r="A220" s="17">
        <v>2.0220623000010001E+26</v>
      </c>
      <c r="B220" s="19">
        <v>44735</v>
      </c>
      <c r="C220" s="20">
        <v>44966</v>
      </c>
      <c r="D220" s="28">
        <f>C220-DATE(2022,11,30)</f>
        <v>71</v>
      </c>
      <c r="E220" s="23" t="str">
        <f>IF(D220&lt;=30,"1 to 30 days", IF(D220&lt;=60, "31 to 60 days", IF(D220&lt;=90, "61 to 90 days", IF(D220&lt;=120,"91 to 120 days", IF(D220&lt;=150,"121 to 150 days",IF(D220&lt;=240,"151 to 240 days","Above 240 days"))))))</f>
        <v>61 to 90 days</v>
      </c>
      <c r="F220" s="13">
        <v>83391.824370715287</v>
      </c>
      <c r="G220" s="33">
        <v>2</v>
      </c>
      <c r="H220" s="25" t="str">
        <f>IF(G220=1,"Visa",IF(G220=2,"Master"))</f>
        <v>Master</v>
      </c>
      <c r="I220" s="13" t="s">
        <v>36</v>
      </c>
    </row>
    <row r="221" spans="1:9" x14ac:dyDescent="0.25">
      <c r="A221" s="17">
        <v>2.0220623000010001E+26</v>
      </c>
      <c r="B221" s="19">
        <v>44735</v>
      </c>
      <c r="C221" s="20">
        <v>44966</v>
      </c>
      <c r="D221" s="28">
        <f>C221-DATE(2022,11,30)</f>
        <v>71</v>
      </c>
      <c r="E221" s="23" t="str">
        <f>IF(D221&lt;=30,"1 to 30 days", IF(D221&lt;=60, "31 to 60 days", IF(D221&lt;=90, "61 to 90 days", IF(D221&lt;=120,"91 to 120 days", IF(D221&lt;=150,"121 to 150 days",IF(D221&lt;=240,"151 to 240 days","Above 240 days"))))))</f>
        <v>61 to 90 days</v>
      </c>
      <c r="F221" s="13">
        <v>57117.053888195114</v>
      </c>
      <c r="G221" s="33">
        <v>2</v>
      </c>
      <c r="H221" s="25" t="str">
        <f>IF(G221=1,"Visa",IF(G221=2,"Master"))</f>
        <v>Master</v>
      </c>
      <c r="I221" s="13" t="s">
        <v>35</v>
      </c>
    </row>
    <row r="222" spans="1:9" x14ac:dyDescent="0.25">
      <c r="A222" s="17">
        <v>2.022062700001E+26</v>
      </c>
      <c r="B222" s="19">
        <v>44739</v>
      </c>
      <c r="C222" s="20">
        <v>44966</v>
      </c>
      <c r="D222" s="28">
        <f>C222-DATE(2022,11,30)</f>
        <v>71</v>
      </c>
      <c r="E222" s="23" t="str">
        <f>IF(D222&lt;=30,"1 to 30 days", IF(D222&lt;=60, "31 to 60 days", IF(D222&lt;=90, "61 to 90 days", IF(D222&lt;=120,"91 to 120 days", IF(D222&lt;=150,"121 to 150 days",IF(D222&lt;=240,"151 to 240 days","Above 240 days"))))))</f>
        <v>61 to 90 days</v>
      </c>
      <c r="F222" s="13">
        <v>416180.61005817517</v>
      </c>
      <c r="G222" s="33">
        <v>1</v>
      </c>
      <c r="H222" s="25" t="str">
        <f>IF(G222=1,"Visa",IF(G222=2,"Master"))</f>
        <v>Visa</v>
      </c>
      <c r="I222" s="13" t="s">
        <v>37</v>
      </c>
    </row>
    <row r="223" spans="1:9" x14ac:dyDescent="0.25">
      <c r="A223" s="17">
        <v>2.022062700001E+26</v>
      </c>
      <c r="B223" s="19">
        <v>44739</v>
      </c>
      <c r="C223" s="20">
        <v>44966</v>
      </c>
      <c r="D223" s="28">
        <f>C223-DATE(2022,11,30)</f>
        <v>71</v>
      </c>
      <c r="E223" s="23" t="str">
        <f>IF(D223&lt;=30,"1 to 30 days", IF(D223&lt;=60, "31 to 60 days", IF(D223&lt;=90, "61 to 90 days", IF(D223&lt;=120,"91 to 120 days", IF(D223&lt;=150,"121 to 150 days",IF(D223&lt;=240,"151 to 240 days","Above 240 days"))))))</f>
        <v>61 to 90 days</v>
      </c>
      <c r="F223" s="13">
        <v>390669.08966025861</v>
      </c>
      <c r="G223" s="33">
        <v>1</v>
      </c>
      <c r="H223" s="25" t="str">
        <f>IF(G223=1,"Visa",IF(G223=2,"Master"))</f>
        <v>Visa</v>
      </c>
      <c r="I223" s="13" t="s">
        <v>36</v>
      </c>
    </row>
    <row r="224" spans="1:9" x14ac:dyDescent="0.25">
      <c r="A224" s="17">
        <v>2.022062700001E+26</v>
      </c>
      <c r="B224" s="19">
        <v>44739</v>
      </c>
      <c r="C224" s="20">
        <v>44966</v>
      </c>
      <c r="D224" s="28">
        <f>C224-DATE(2022,11,30)</f>
        <v>71</v>
      </c>
      <c r="E224" s="23" t="str">
        <f>IF(D224&lt;=30,"1 to 30 days", IF(D224&lt;=60, "31 to 60 days", IF(D224&lt;=90, "61 to 90 days", IF(D224&lt;=120,"91 to 120 days", IF(D224&lt;=150,"121 to 150 days",IF(D224&lt;=240,"151 to 240 days","Above 240 days"))))))</f>
        <v>61 to 90 days</v>
      </c>
      <c r="F224" s="13">
        <v>182537.4739812919</v>
      </c>
      <c r="G224" s="33">
        <v>1</v>
      </c>
      <c r="H224" s="25" t="str">
        <f>IF(G224=1,"Visa",IF(G224=2,"Master"))</f>
        <v>Visa</v>
      </c>
      <c r="I224" s="13" t="s">
        <v>38</v>
      </c>
    </row>
    <row r="225" spans="1:9" x14ac:dyDescent="0.25">
      <c r="A225" s="17">
        <v>2.022062700001E+26</v>
      </c>
      <c r="B225" s="19">
        <v>44739</v>
      </c>
      <c r="C225" s="20">
        <v>44966</v>
      </c>
      <c r="D225" s="28">
        <f>C225-DATE(2022,11,30)</f>
        <v>71</v>
      </c>
      <c r="E225" s="23" t="str">
        <f>IF(D225&lt;=30,"1 to 30 days", IF(D225&lt;=60, "31 to 60 days", IF(D225&lt;=90, "61 to 90 days", IF(D225&lt;=120,"91 to 120 days", IF(D225&lt;=150,"121 to 150 days",IF(D225&lt;=240,"151 to 240 days","Above 240 days"))))))</f>
        <v>61 to 90 days</v>
      </c>
      <c r="F225" s="13">
        <v>45509.558276854892</v>
      </c>
      <c r="G225" s="33">
        <v>1</v>
      </c>
      <c r="H225" s="25" t="str">
        <f>IF(G225=1,"Visa",IF(G225=2,"Master"))</f>
        <v>Visa</v>
      </c>
      <c r="I225" s="13" t="s">
        <v>35</v>
      </c>
    </row>
    <row r="226" spans="1:9" x14ac:dyDescent="0.25">
      <c r="A226" s="17">
        <v>2.022091580001E+26</v>
      </c>
      <c r="B226" s="19">
        <v>44819</v>
      </c>
      <c r="C226" s="20">
        <v>44966</v>
      </c>
      <c r="D226" s="28">
        <f>C226-DATE(2022,11,30)</f>
        <v>71</v>
      </c>
      <c r="E226" s="23" t="str">
        <f>IF(D226&lt;=30,"1 to 30 days", IF(D226&lt;=60, "31 to 60 days", IF(D226&lt;=90, "61 to 90 days", IF(D226&lt;=120,"91 to 120 days", IF(D226&lt;=150,"121 to 150 days",IF(D226&lt;=240,"151 to 240 days","Above 240 days"))))))</f>
        <v>61 to 90 days</v>
      </c>
      <c r="F226" s="13">
        <v>251352.32171188467</v>
      </c>
      <c r="G226" s="33">
        <v>2</v>
      </c>
      <c r="H226" s="25" t="str">
        <f>IF(G226=1,"Visa",IF(G226=2,"Master"))</f>
        <v>Master</v>
      </c>
      <c r="I226" s="13" t="s">
        <v>45</v>
      </c>
    </row>
    <row r="227" spans="1:9" x14ac:dyDescent="0.25">
      <c r="A227" s="17">
        <v>2.022091580001E+26</v>
      </c>
      <c r="B227" s="19">
        <v>44819</v>
      </c>
      <c r="C227" s="20">
        <v>44966</v>
      </c>
      <c r="D227" s="28">
        <f>C227-DATE(2022,11,30)</f>
        <v>71</v>
      </c>
      <c r="E227" s="23" t="str">
        <f>IF(D227&lt;=30,"1 to 30 days", IF(D227&lt;=60, "31 to 60 days", IF(D227&lt;=90, "61 to 90 days", IF(D227&lt;=120,"91 to 120 days", IF(D227&lt;=150,"121 to 150 days",IF(D227&lt;=240,"151 to 240 days","Above 240 days"))))))</f>
        <v>61 to 90 days</v>
      </c>
      <c r="F227" s="13">
        <v>135407.61665160573</v>
      </c>
      <c r="G227" s="33">
        <v>2</v>
      </c>
      <c r="H227" s="25" t="str">
        <f>IF(G227=1,"Visa",IF(G227=2,"Master"))</f>
        <v>Master</v>
      </c>
      <c r="I227" s="13" t="s">
        <v>41</v>
      </c>
    </row>
    <row r="228" spans="1:9" x14ac:dyDescent="0.25">
      <c r="A228" s="17">
        <v>2.022091580001E+26</v>
      </c>
      <c r="B228" s="19">
        <v>44823</v>
      </c>
      <c r="C228" s="20">
        <v>44966</v>
      </c>
      <c r="D228" s="28">
        <f>C228-DATE(2022,11,30)</f>
        <v>71</v>
      </c>
      <c r="E228" s="23" t="str">
        <f>IF(D228&lt;=30,"1 to 30 days", IF(D228&lt;=60, "31 to 60 days", IF(D228&lt;=90, "61 to 90 days", IF(D228&lt;=120,"91 to 120 days", IF(D228&lt;=150,"121 to 150 days",IF(D228&lt;=240,"151 to 240 days","Above 240 days"))))))</f>
        <v>61 to 90 days</v>
      </c>
      <c r="F228" s="13">
        <v>3666595.0431822217</v>
      </c>
      <c r="G228" s="33">
        <v>1</v>
      </c>
      <c r="H228" s="25" t="str">
        <f>IF(G228=1,"Visa",IF(G228=2,"Master"))</f>
        <v>Visa</v>
      </c>
      <c r="I228" s="13" t="s">
        <v>46</v>
      </c>
    </row>
    <row r="229" spans="1:9" x14ac:dyDescent="0.25">
      <c r="A229" s="17">
        <v>2.022102680001E+26</v>
      </c>
      <c r="B229" s="19">
        <v>44859</v>
      </c>
      <c r="C229" s="20">
        <v>44966</v>
      </c>
      <c r="D229" s="28">
        <f>C229-DATE(2022,11,30)</f>
        <v>71</v>
      </c>
      <c r="E229" s="23" t="str">
        <f>IF(D229&lt;=30,"1 to 30 days", IF(D229&lt;=60, "31 to 60 days", IF(D229&lt;=90, "61 to 90 days", IF(D229&lt;=120,"91 to 120 days", IF(D229&lt;=150,"121 to 150 days",IF(D229&lt;=240,"151 to 240 days","Above 240 days"))))))</f>
        <v>61 to 90 days</v>
      </c>
      <c r="F229" s="13">
        <v>2428459.8650842584</v>
      </c>
      <c r="G229" s="33">
        <v>1</v>
      </c>
      <c r="H229" s="25" t="str">
        <f>IF(G229=1,"Visa",IF(G229=2,"Master"))</f>
        <v>Visa</v>
      </c>
      <c r="I229" s="13" t="s">
        <v>45</v>
      </c>
    </row>
    <row r="230" spans="1:9" x14ac:dyDescent="0.25">
      <c r="A230" s="17">
        <v>2.022102680001E+26</v>
      </c>
      <c r="B230" s="19">
        <v>44908</v>
      </c>
      <c r="C230" s="20">
        <v>44966</v>
      </c>
      <c r="D230" s="28">
        <f>C230-DATE(2022,11,30)</f>
        <v>71</v>
      </c>
      <c r="E230" s="23" t="str">
        <f>IF(D230&lt;=30,"1 to 30 days", IF(D230&lt;=60, "31 to 60 days", IF(D230&lt;=90, "61 to 90 days", IF(D230&lt;=120,"91 to 120 days", IF(D230&lt;=150,"121 to 150 days",IF(D230&lt;=240,"151 to 240 days","Above 240 days"))))))</f>
        <v>61 to 90 days</v>
      </c>
      <c r="F230" s="13">
        <v>1804187.6402668341</v>
      </c>
      <c r="G230" s="33">
        <v>2</v>
      </c>
      <c r="H230" s="25" t="str">
        <f>IF(G230=1,"Visa",IF(G230=2,"Master"))</f>
        <v>Master</v>
      </c>
      <c r="I230" s="13" t="s">
        <v>49</v>
      </c>
    </row>
    <row r="231" spans="1:9" x14ac:dyDescent="0.25">
      <c r="A231" s="17">
        <v>2.022102680001E+26</v>
      </c>
      <c r="B231" s="19">
        <v>44911</v>
      </c>
      <c r="C231" s="20">
        <v>44966</v>
      </c>
      <c r="D231" s="28">
        <f>C231-DATE(2022,11,30)</f>
        <v>71</v>
      </c>
      <c r="E231" s="23" t="str">
        <f>IF(D231&lt;=30,"1 to 30 days", IF(D231&lt;=60, "31 to 60 days", IF(D231&lt;=90, "61 to 90 days", IF(D231&lt;=120,"91 to 120 days", IF(D231&lt;=150,"121 to 150 days",IF(D231&lt;=240,"151 to 240 days","Above 240 days"))))))</f>
        <v>61 to 90 days</v>
      </c>
      <c r="F231" s="13">
        <v>121639.0653332621</v>
      </c>
      <c r="G231" s="33">
        <v>2</v>
      </c>
      <c r="H231" s="25" t="str">
        <f>IF(G231=1,"Visa",IF(G231=2,"Master"))</f>
        <v>Master</v>
      </c>
      <c r="I231" s="13" t="s">
        <v>46</v>
      </c>
    </row>
    <row r="232" spans="1:9" x14ac:dyDescent="0.25">
      <c r="A232" s="17">
        <v>2.0220623000010001E+26</v>
      </c>
      <c r="B232" s="19">
        <v>44735</v>
      </c>
      <c r="C232" s="20">
        <v>44967</v>
      </c>
      <c r="D232" s="28">
        <f>C232-DATE(2022,11,30)</f>
        <v>72</v>
      </c>
      <c r="E232" s="23" t="str">
        <f>IF(D232&lt;=30,"1 to 30 days", IF(D232&lt;=60, "31 to 60 days", IF(D232&lt;=90, "61 to 90 days", IF(D232&lt;=120,"91 to 120 days", IF(D232&lt;=150,"121 to 150 days",IF(D232&lt;=240,"151 to 240 days","Above 240 days"))))))</f>
        <v>61 to 90 days</v>
      </c>
      <c r="F232" s="13">
        <v>66817.903473228915</v>
      </c>
      <c r="G232" s="33">
        <v>2</v>
      </c>
      <c r="H232" s="25" t="str">
        <f>IF(G232=1,"Visa",IF(G232=2,"Master"))</f>
        <v>Master</v>
      </c>
      <c r="I232" s="13" t="s">
        <v>36</v>
      </c>
    </row>
    <row r="233" spans="1:9" x14ac:dyDescent="0.25">
      <c r="A233" s="17">
        <v>2.0220623000010001E+26</v>
      </c>
      <c r="B233" s="19">
        <v>44735</v>
      </c>
      <c r="C233" s="20">
        <v>44967</v>
      </c>
      <c r="D233" s="28">
        <f>C233-DATE(2022,11,30)</f>
        <v>72</v>
      </c>
      <c r="E233" s="23" t="str">
        <f>IF(D233&lt;=30,"1 to 30 days", IF(D233&lt;=60, "31 to 60 days", IF(D233&lt;=90, "61 to 90 days", IF(D233&lt;=120,"91 to 120 days", IF(D233&lt;=150,"121 to 150 days",IF(D233&lt;=240,"151 to 240 days","Above 240 days"))))))</f>
        <v>61 to 90 days</v>
      </c>
      <c r="F233" s="13">
        <v>35290.175217395954</v>
      </c>
      <c r="G233" s="33">
        <v>2</v>
      </c>
      <c r="H233" s="25" t="str">
        <f>IF(G233=1,"Visa",IF(G233=2,"Master"))</f>
        <v>Master</v>
      </c>
      <c r="I233" s="13" t="s">
        <v>35</v>
      </c>
    </row>
    <row r="234" spans="1:9" x14ac:dyDescent="0.25">
      <c r="A234" s="17">
        <v>2.022062700001E+26</v>
      </c>
      <c r="B234" s="19">
        <v>44739</v>
      </c>
      <c r="C234" s="20">
        <v>44967</v>
      </c>
      <c r="D234" s="28">
        <f>C234-DATE(2022,11,30)</f>
        <v>72</v>
      </c>
      <c r="E234" s="23" t="str">
        <f>IF(D234&lt;=30,"1 to 30 days", IF(D234&lt;=60, "31 to 60 days", IF(D234&lt;=90, "61 to 90 days", IF(D234&lt;=120,"91 to 120 days", IF(D234&lt;=150,"121 to 150 days",IF(D234&lt;=240,"151 to 240 days","Above 240 days"))))))</f>
        <v>61 to 90 days</v>
      </c>
      <c r="F234" s="13">
        <v>407182.5320864261</v>
      </c>
      <c r="G234" s="33">
        <v>1</v>
      </c>
      <c r="H234" s="25" t="str">
        <f>IF(G234=1,"Visa",IF(G234=2,"Master"))</f>
        <v>Visa</v>
      </c>
      <c r="I234" s="13" t="s">
        <v>37</v>
      </c>
    </row>
    <row r="235" spans="1:9" x14ac:dyDescent="0.25">
      <c r="A235" s="17">
        <v>2.022062700001E+26</v>
      </c>
      <c r="B235" s="19">
        <v>44739</v>
      </c>
      <c r="C235" s="20">
        <v>44967</v>
      </c>
      <c r="D235" s="28">
        <f>C235-DATE(2022,11,30)</f>
        <v>72</v>
      </c>
      <c r="E235" s="23" t="str">
        <f>IF(D235&lt;=30,"1 to 30 days", IF(D235&lt;=60, "31 to 60 days", IF(D235&lt;=90, "61 to 90 days", IF(D235&lt;=120,"91 to 120 days", IF(D235&lt;=150,"121 to 150 days",IF(D235&lt;=240,"151 to 240 days","Above 240 days"))))))</f>
        <v>61 to 90 days</v>
      </c>
      <c r="F235" s="13">
        <v>461891.94328604155</v>
      </c>
      <c r="G235" s="33">
        <v>1</v>
      </c>
      <c r="H235" s="25" t="str">
        <f>IF(G235=1,"Visa",IF(G235=2,"Master"))</f>
        <v>Visa</v>
      </c>
      <c r="I235" s="13" t="s">
        <v>36</v>
      </c>
    </row>
    <row r="236" spans="1:9" x14ac:dyDescent="0.25">
      <c r="A236" s="17">
        <v>2.022062700001E+26</v>
      </c>
      <c r="B236" s="19">
        <v>44739</v>
      </c>
      <c r="C236" s="20">
        <v>44967</v>
      </c>
      <c r="D236" s="28">
        <f>C236-DATE(2022,11,30)</f>
        <v>72</v>
      </c>
      <c r="E236" s="23" t="str">
        <f>IF(D236&lt;=30,"1 to 30 days", IF(D236&lt;=60, "31 to 60 days", IF(D236&lt;=90, "61 to 90 days", IF(D236&lt;=120,"91 to 120 days", IF(D236&lt;=150,"121 to 150 days",IF(D236&lt;=240,"151 to 240 days","Above 240 days"))))))</f>
        <v>61 to 90 days</v>
      </c>
      <c r="F236" s="13">
        <v>208189.02391897934</v>
      </c>
      <c r="G236" s="33">
        <v>1</v>
      </c>
      <c r="H236" s="25" t="str">
        <f>IF(G236=1,"Visa",IF(G236=2,"Master"))</f>
        <v>Visa</v>
      </c>
      <c r="I236" s="13" t="s">
        <v>38</v>
      </c>
    </row>
    <row r="237" spans="1:9" x14ac:dyDescent="0.25">
      <c r="A237" s="17">
        <v>2.022062700001E+26</v>
      </c>
      <c r="B237" s="19">
        <v>44739</v>
      </c>
      <c r="C237" s="20">
        <v>44967</v>
      </c>
      <c r="D237" s="28">
        <f>C237-DATE(2022,11,30)</f>
        <v>72</v>
      </c>
      <c r="E237" s="23" t="str">
        <f>IF(D237&lt;=30,"1 to 30 days", IF(D237&lt;=60, "31 to 60 days", IF(D237&lt;=90, "61 to 90 days", IF(D237&lt;=120,"91 to 120 days", IF(D237&lt;=150,"121 to 150 days",IF(D237&lt;=240,"151 to 240 days","Above 240 days"))))))</f>
        <v>61 to 90 days</v>
      </c>
      <c r="F237" s="13">
        <v>74384.191072002141</v>
      </c>
      <c r="G237" s="33">
        <v>1</v>
      </c>
      <c r="H237" s="25" t="str">
        <f>IF(G237=1,"Visa",IF(G237=2,"Master"))</f>
        <v>Visa</v>
      </c>
      <c r="I237" s="13" t="s">
        <v>35</v>
      </c>
    </row>
    <row r="238" spans="1:9" x14ac:dyDescent="0.25">
      <c r="A238" s="17">
        <v>2.022091580001E+26</v>
      </c>
      <c r="B238" s="19">
        <v>44819</v>
      </c>
      <c r="C238" s="20">
        <v>44967</v>
      </c>
      <c r="D238" s="28">
        <f>C238-DATE(2022,11,30)</f>
        <v>72</v>
      </c>
      <c r="E238" s="23" t="str">
        <f>IF(D238&lt;=30,"1 to 30 days", IF(D238&lt;=60, "31 to 60 days", IF(D238&lt;=90, "61 to 90 days", IF(D238&lt;=120,"91 to 120 days", IF(D238&lt;=150,"121 to 150 days",IF(D238&lt;=240,"151 to 240 days","Above 240 days"))))))</f>
        <v>61 to 90 days</v>
      </c>
      <c r="F238" s="13">
        <v>333148.91141522664</v>
      </c>
      <c r="G238" s="33">
        <v>2</v>
      </c>
      <c r="H238" s="25" t="str">
        <f>IF(G238=1,"Visa",IF(G238=2,"Master"))</f>
        <v>Master</v>
      </c>
      <c r="I238" s="13" t="s">
        <v>45</v>
      </c>
    </row>
    <row r="239" spans="1:9" x14ac:dyDescent="0.25">
      <c r="A239" s="17">
        <v>2.022091580001E+26</v>
      </c>
      <c r="B239" s="19">
        <v>44819</v>
      </c>
      <c r="C239" s="20">
        <v>44967</v>
      </c>
      <c r="D239" s="28">
        <f>C239-DATE(2022,11,30)</f>
        <v>72</v>
      </c>
      <c r="E239" s="23" t="str">
        <f>IF(D239&lt;=30,"1 to 30 days", IF(D239&lt;=60, "31 to 60 days", IF(D239&lt;=90, "61 to 90 days", IF(D239&lt;=120,"91 to 120 days", IF(D239&lt;=150,"121 to 150 days",IF(D239&lt;=240,"151 to 240 days","Above 240 days"))))))</f>
        <v>61 to 90 days</v>
      </c>
      <c r="F239" s="13">
        <v>207218.18825422486</v>
      </c>
      <c r="G239" s="33">
        <v>2</v>
      </c>
      <c r="H239" s="25" t="str">
        <f>IF(G239=1,"Visa",IF(G239=2,"Master"))</f>
        <v>Master</v>
      </c>
      <c r="I239" s="13" t="s">
        <v>41</v>
      </c>
    </row>
    <row r="240" spans="1:9" x14ac:dyDescent="0.25">
      <c r="A240" s="17">
        <v>2.022091580001E+26</v>
      </c>
      <c r="B240" s="19">
        <v>44823</v>
      </c>
      <c r="C240" s="20">
        <v>44967</v>
      </c>
      <c r="D240" s="28">
        <f>C240-DATE(2022,11,30)</f>
        <v>72</v>
      </c>
      <c r="E240" s="23" t="str">
        <f>IF(D240&lt;=30,"1 to 30 days", IF(D240&lt;=60, "31 to 60 days", IF(D240&lt;=90, "61 to 90 days", IF(D240&lt;=120,"91 to 120 days", IF(D240&lt;=150,"121 to 150 days",IF(D240&lt;=240,"151 to 240 days","Above 240 days"))))))</f>
        <v>61 to 90 days</v>
      </c>
      <c r="F240" s="13">
        <v>2076176.6637386442</v>
      </c>
      <c r="G240" s="33">
        <v>1</v>
      </c>
      <c r="H240" s="25" t="str">
        <f>IF(G240=1,"Visa",IF(G240=2,"Master"))</f>
        <v>Visa</v>
      </c>
      <c r="I240" s="13" t="s">
        <v>45</v>
      </c>
    </row>
    <row r="241" spans="1:9" x14ac:dyDescent="0.25">
      <c r="A241" s="17">
        <v>2.022091580001E+26</v>
      </c>
      <c r="B241" s="19">
        <v>44823</v>
      </c>
      <c r="C241" s="20">
        <v>44967</v>
      </c>
      <c r="D241" s="28">
        <f>C241-DATE(2022,11,30)</f>
        <v>72</v>
      </c>
      <c r="E241" s="23" t="str">
        <f>IF(D241&lt;=30,"1 to 30 days", IF(D241&lt;=60, "31 to 60 days", IF(D241&lt;=90, "61 to 90 days", IF(D241&lt;=120,"91 to 120 days", IF(D241&lt;=150,"121 to 150 days",IF(D241&lt;=240,"151 to 240 days","Above 240 days"))))))</f>
        <v>61 to 90 days</v>
      </c>
      <c r="F241" s="13">
        <v>835542.23604054248</v>
      </c>
      <c r="G241" s="33">
        <v>1</v>
      </c>
      <c r="H241" s="25" t="str">
        <f>IF(G241=1,"Visa",IF(G241=2,"Master"))</f>
        <v>Visa</v>
      </c>
      <c r="I241" s="13" t="s">
        <v>47</v>
      </c>
    </row>
    <row r="242" spans="1:9" x14ac:dyDescent="0.25">
      <c r="A242" s="17">
        <v>2.022091580001E+26</v>
      </c>
      <c r="B242" s="19">
        <v>44823</v>
      </c>
      <c r="C242" s="20">
        <v>44967</v>
      </c>
      <c r="D242" s="28">
        <f>C242-DATE(2022,11,30)</f>
        <v>72</v>
      </c>
      <c r="E242" s="23" t="str">
        <f>IF(D242&lt;=30,"1 to 30 days", IF(D242&lt;=60, "31 to 60 days", IF(D242&lt;=90, "61 to 90 days", IF(D242&lt;=120,"91 to 120 days", IF(D242&lt;=150,"121 to 150 days",IF(D242&lt;=240,"151 to 240 days","Above 240 days"))))))</f>
        <v>61 to 90 days</v>
      </c>
      <c r="F242" s="13">
        <v>3794027.5269588227</v>
      </c>
      <c r="G242" s="33">
        <v>1</v>
      </c>
      <c r="H242" s="25" t="str">
        <f>IF(G242=1,"Visa",IF(G242=2,"Master"))</f>
        <v>Visa</v>
      </c>
      <c r="I242" s="13" t="s">
        <v>46</v>
      </c>
    </row>
    <row r="243" spans="1:9" x14ac:dyDescent="0.25">
      <c r="A243" s="17">
        <v>2.022091580001E+26</v>
      </c>
      <c r="B243" s="19">
        <v>44823</v>
      </c>
      <c r="C243" s="20">
        <v>44967</v>
      </c>
      <c r="D243" s="28">
        <f>C243-DATE(2022,11,30)</f>
        <v>72</v>
      </c>
      <c r="E243" s="23" t="str">
        <f>IF(D243&lt;=30,"1 to 30 days", IF(D243&lt;=60, "31 to 60 days", IF(D243&lt;=90, "61 to 90 days", IF(D243&lt;=120,"91 to 120 days", IF(D243&lt;=150,"121 to 150 days",IF(D243&lt;=240,"151 to 240 days","Above 240 days"))))))</f>
        <v>61 to 90 days</v>
      </c>
      <c r="F243" s="13">
        <v>298499.46998116584</v>
      </c>
      <c r="G243" s="33">
        <v>1</v>
      </c>
      <c r="H243" s="25" t="str">
        <f>IF(G243=1,"Visa",IF(G243=2,"Master"))</f>
        <v>Visa</v>
      </c>
      <c r="I243" s="13" t="s">
        <v>41</v>
      </c>
    </row>
    <row r="244" spans="1:9" x14ac:dyDescent="0.25">
      <c r="A244" s="17">
        <v>2.022102680001E+26</v>
      </c>
      <c r="B244" s="19">
        <v>44908</v>
      </c>
      <c r="C244" s="20">
        <v>44967</v>
      </c>
      <c r="D244" s="28">
        <f>C244-DATE(2022,11,30)</f>
        <v>72</v>
      </c>
      <c r="E244" s="23" t="str">
        <f>IF(D244&lt;=30,"1 to 30 days", IF(D244&lt;=60, "31 to 60 days", IF(D244&lt;=90, "61 to 90 days", IF(D244&lt;=120,"91 to 120 days", IF(D244&lt;=150,"121 to 150 days",IF(D244&lt;=240,"151 to 240 days","Above 240 days"))))))</f>
        <v>61 to 90 days</v>
      </c>
      <c r="F244" s="13">
        <v>2083237.8667990789</v>
      </c>
      <c r="G244" s="33">
        <v>2</v>
      </c>
      <c r="H244" s="25" t="str">
        <f>IF(G244=1,"Visa",IF(G244=2,"Master"))</f>
        <v>Master</v>
      </c>
      <c r="I244" s="13" t="s">
        <v>49</v>
      </c>
    </row>
    <row r="245" spans="1:9" x14ac:dyDescent="0.25">
      <c r="A245" s="17">
        <v>2.0220623000010001E+26</v>
      </c>
      <c r="B245" s="19">
        <v>44735</v>
      </c>
      <c r="C245" s="20">
        <v>44970</v>
      </c>
      <c r="D245" s="28">
        <f>C245-DATE(2022,11,30)</f>
        <v>75</v>
      </c>
      <c r="E245" s="23" t="str">
        <f>IF(D245&lt;=30,"1 to 30 days", IF(D245&lt;=60, "31 to 60 days", IF(D245&lt;=90, "61 to 90 days", IF(D245&lt;=120,"91 to 120 days", IF(D245&lt;=150,"121 to 150 days",IF(D245&lt;=240,"151 to 240 days","Above 240 days"))))))</f>
        <v>61 to 90 days</v>
      </c>
      <c r="F245" s="13">
        <v>1827195.7357103408</v>
      </c>
      <c r="G245" s="33">
        <v>2</v>
      </c>
      <c r="H245" s="25" t="str">
        <f>IF(G245=1,"Visa",IF(G245=2,"Master"))</f>
        <v>Master</v>
      </c>
      <c r="I245" s="13" t="s">
        <v>39</v>
      </c>
    </row>
    <row r="246" spans="1:9" x14ac:dyDescent="0.25">
      <c r="A246" s="17">
        <v>2.0220623000010001E+26</v>
      </c>
      <c r="B246" s="19">
        <v>44735</v>
      </c>
      <c r="C246" s="20">
        <v>44970</v>
      </c>
      <c r="D246" s="28">
        <f>C246-DATE(2022,11,30)</f>
        <v>75</v>
      </c>
      <c r="E246" s="23" t="str">
        <f>IF(D246&lt;=30,"1 to 30 days", IF(D246&lt;=60, "31 to 60 days", IF(D246&lt;=90, "61 to 90 days", IF(D246&lt;=120,"91 to 120 days", IF(D246&lt;=150,"121 to 150 days",IF(D246&lt;=240,"151 to 240 days","Above 240 days"))))))</f>
        <v>61 to 90 days</v>
      </c>
      <c r="F246" s="13">
        <v>46066.583744189767</v>
      </c>
      <c r="G246" s="33">
        <v>2</v>
      </c>
      <c r="H246" s="25" t="str">
        <f>IF(G246=1,"Visa",IF(G246=2,"Master"))</f>
        <v>Master</v>
      </c>
      <c r="I246" s="13" t="s">
        <v>37</v>
      </c>
    </row>
    <row r="247" spans="1:9" x14ac:dyDescent="0.25">
      <c r="A247" s="17">
        <v>2.0220623000010001E+26</v>
      </c>
      <c r="B247" s="19">
        <v>44735</v>
      </c>
      <c r="C247" s="20">
        <v>44970</v>
      </c>
      <c r="D247" s="28">
        <f>C247-DATE(2022,11,30)</f>
        <v>75</v>
      </c>
      <c r="E247" s="23" t="str">
        <f>IF(D247&lt;=30,"1 to 30 days", IF(D247&lt;=60, "31 to 60 days", IF(D247&lt;=90, "61 to 90 days", IF(D247&lt;=120,"91 to 120 days", IF(D247&lt;=150,"121 to 150 days",IF(D247&lt;=240,"151 to 240 days","Above 240 days"))))))</f>
        <v>61 to 90 days</v>
      </c>
      <c r="F247" s="13">
        <v>239364.1920112675</v>
      </c>
      <c r="G247" s="33">
        <v>2</v>
      </c>
      <c r="H247" s="25" t="str">
        <f>IF(G247=1,"Visa",IF(G247=2,"Master"))</f>
        <v>Master</v>
      </c>
      <c r="I247" s="13" t="s">
        <v>36</v>
      </c>
    </row>
    <row r="248" spans="1:9" x14ac:dyDescent="0.25">
      <c r="A248" s="17">
        <v>2.0220623000010001E+26</v>
      </c>
      <c r="B248" s="19">
        <v>44735</v>
      </c>
      <c r="C248" s="20">
        <v>44970</v>
      </c>
      <c r="D248" s="28">
        <f>C248-DATE(2022,11,30)</f>
        <v>75</v>
      </c>
      <c r="E248" s="23" t="str">
        <f>IF(D248&lt;=30,"1 to 30 days", IF(D248&lt;=60, "31 to 60 days", IF(D248&lt;=90, "61 to 90 days", IF(D248&lt;=120,"91 to 120 days", IF(D248&lt;=150,"121 to 150 days",IF(D248&lt;=240,"151 to 240 days","Above 240 days"))))))</f>
        <v>61 to 90 days</v>
      </c>
      <c r="F248" s="13">
        <v>631225.0746786776</v>
      </c>
      <c r="G248" s="33">
        <v>2</v>
      </c>
      <c r="H248" s="25" t="str">
        <f>IF(G248=1,"Visa",IF(G248=2,"Master"))</f>
        <v>Master</v>
      </c>
      <c r="I248" s="13" t="s">
        <v>38</v>
      </c>
    </row>
    <row r="249" spans="1:9" x14ac:dyDescent="0.25">
      <c r="A249" s="17">
        <v>2.0220623000010001E+26</v>
      </c>
      <c r="B249" s="19">
        <v>44735</v>
      </c>
      <c r="C249" s="20">
        <v>44970</v>
      </c>
      <c r="D249" s="28">
        <f>C249-DATE(2022,11,30)</f>
        <v>75</v>
      </c>
      <c r="E249" s="23" t="str">
        <f>IF(D249&lt;=30,"1 to 30 days", IF(D249&lt;=60, "31 to 60 days", IF(D249&lt;=90, "61 to 90 days", IF(D249&lt;=120,"91 to 120 days", IF(D249&lt;=150,"121 to 150 days",IF(D249&lt;=240,"151 to 240 days","Above 240 days"))))))</f>
        <v>61 to 90 days</v>
      </c>
      <c r="F249" s="13">
        <v>133714.64888725759</v>
      </c>
      <c r="G249" s="33">
        <v>2</v>
      </c>
      <c r="H249" s="25" t="str">
        <f>IF(G249=1,"Visa",IF(G249=2,"Master"))</f>
        <v>Master</v>
      </c>
      <c r="I249" s="13" t="s">
        <v>35</v>
      </c>
    </row>
    <row r="250" spans="1:9" x14ac:dyDescent="0.25">
      <c r="A250" s="17">
        <v>2.022062700001E+26</v>
      </c>
      <c r="B250" s="19">
        <v>44739</v>
      </c>
      <c r="C250" s="20">
        <v>44970</v>
      </c>
      <c r="D250" s="28">
        <f>C250-DATE(2022,11,30)</f>
        <v>75</v>
      </c>
      <c r="E250" s="23" t="str">
        <f>IF(D250&lt;=30,"1 to 30 days", IF(D250&lt;=60, "31 to 60 days", IF(D250&lt;=90, "61 to 90 days", IF(D250&lt;=120,"91 to 120 days", IF(D250&lt;=150,"121 to 150 days",IF(D250&lt;=240,"151 to 240 days","Above 240 days"))))))</f>
        <v>61 to 90 days</v>
      </c>
      <c r="F250" s="13">
        <v>1513155.1766300113</v>
      </c>
      <c r="G250" s="33">
        <v>1</v>
      </c>
      <c r="H250" s="25" t="str">
        <f>IF(G250=1,"Visa",IF(G250=2,"Master"))</f>
        <v>Visa</v>
      </c>
      <c r="I250" s="13" t="s">
        <v>37</v>
      </c>
    </row>
    <row r="251" spans="1:9" x14ac:dyDescent="0.25">
      <c r="A251" s="17">
        <v>2.022062700001E+26</v>
      </c>
      <c r="B251" s="19">
        <v>44739</v>
      </c>
      <c r="C251" s="20">
        <v>44970</v>
      </c>
      <c r="D251" s="28">
        <f>C251-DATE(2022,11,30)</f>
        <v>75</v>
      </c>
      <c r="E251" s="23" t="str">
        <f>IF(D251&lt;=30,"1 to 30 days", IF(D251&lt;=60, "31 to 60 days", IF(D251&lt;=90, "61 to 90 days", IF(D251&lt;=120,"91 to 120 days", IF(D251&lt;=150,"121 to 150 days",IF(D251&lt;=240,"151 to 240 days","Above 240 days"))))))</f>
        <v>61 to 90 days</v>
      </c>
      <c r="F251" s="13">
        <v>1699682.4671341316</v>
      </c>
      <c r="G251" s="33">
        <v>1</v>
      </c>
      <c r="H251" s="25" t="str">
        <f>IF(G251=1,"Visa",IF(G251=2,"Master"))</f>
        <v>Visa</v>
      </c>
      <c r="I251" s="13" t="s">
        <v>36</v>
      </c>
    </row>
    <row r="252" spans="1:9" x14ac:dyDescent="0.25">
      <c r="A252" s="17">
        <v>2.022062700001E+26</v>
      </c>
      <c r="B252" s="19">
        <v>44739</v>
      </c>
      <c r="C252" s="20">
        <v>44970</v>
      </c>
      <c r="D252" s="28">
        <f>C252-DATE(2022,11,30)</f>
        <v>75</v>
      </c>
      <c r="E252" s="23" t="str">
        <f>IF(D252&lt;=30,"1 to 30 days", IF(D252&lt;=60, "31 to 60 days", IF(D252&lt;=90, "61 to 90 days", IF(D252&lt;=120,"91 to 120 days", IF(D252&lt;=150,"121 to 150 days",IF(D252&lt;=240,"151 to 240 days","Above 240 days"))))))</f>
        <v>61 to 90 days</v>
      </c>
      <c r="F252" s="13">
        <v>711963.03032385244</v>
      </c>
      <c r="G252" s="33">
        <v>1</v>
      </c>
      <c r="H252" s="25" t="str">
        <f>IF(G252=1,"Visa",IF(G252=2,"Master"))</f>
        <v>Visa</v>
      </c>
      <c r="I252" s="13" t="s">
        <v>38</v>
      </c>
    </row>
    <row r="253" spans="1:9" x14ac:dyDescent="0.25">
      <c r="A253" s="17">
        <v>2.022062700001E+26</v>
      </c>
      <c r="B253" s="19">
        <v>44739</v>
      </c>
      <c r="C253" s="20">
        <v>44970</v>
      </c>
      <c r="D253" s="28">
        <f>C253-DATE(2022,11,30)</f>
        <v>75</v>
      </c>
      <c r="E253" s="23" t="str">
        <f>IF(D253&lt;=30,"1 to 30 days", IF(D253&lt;=60, "31 to 60 days", IF(D253&lt;=90, "61 to 90 days", IF(D253&lt;=120,"91 to 120 days", IF(D253&lt;=150,"121 to 150 days",IF(D253&lt;=240,"151 to 240 days","Above 240 days"))))))</f>
        <v>61 to 90 days</v>
      </c>
      <c r="F253" s="13">
        <v>196309.12722572265</v>
      </c>
      <c r="G253" s="33">
        <v>1</v>
      </c>
      <c r="H253" s="25" t="str">
        <f>IF(G253=1,"Visa",IF(G253=2,"Master"))</f>
        <v>Visa</v>
      </c>
      <c r="I253" s="13" t="s">
        <v>35</v>
      </c>
    </row>
    <row r="254" spans="1:9" x14ac:dyDescent="0.25">
      <c r="A254" s="17">
        <v>2.022091580001E+26</v>
      </c>
      <c r="B254" s="19">
        <v>44823</v>
      </c>
      <c r="C254" s="20">
        <v>44970</v>
      </c>
      <c r="D254" s="28">
        <f>C254-DATE(2022,11,30)</f>
        <v>75</v>
      </c>
      <c r="E254" s="23" t="str">
        <f>IF(D254&lt;=30,"1 to 30 days", IF(D254&lt;=60, "31 to 60 days", IF(D254&lt;=90, "61 to 90 days", IF(D254&lt;=120,"91 to 120 days", IF(D254&lt;=150,"121 to 150 days",IF(D254&lt;=240,"151 to 240 days","Above 240 days"))))))</f>
        <v>61 to 90 days</v>
      </c>
      <c r="F254" s="13">
        <v>1853075.2355147456</v>
      </c>
      <c r="G254" s="33">
        <v>1</v>
      </c>
      <c r="H254" s="25" t="str">
        <f>IF(G254=1,"Visa",IF(G254=2,"Master"))</f>
        <v>Visa</v>
      </c>
      <c r="I254" s="13" t="s">
        <v>45</v>
      </c>
    </row>
    <row r="255" spans="1:9" x14ac:dyDescent="0.25">
      <c r="A255" s="17">
        <v>2.022091580001E+26</v>
      </c>
      <c r="B255" s="19">
        <v>44823</v>
      </c>
      <c r="C255" s="20">
        <v>44970</v>
      </c>
      <c r="D255" s="28">
        <f>C255-DATE(2022,11,30)</f>
        <v>75</v>
      </c>
      <c r="E255" s="23" t="str">
        <f>IF(D255&lt;=30,"1 to 30 days", IF(D255&lt;=60, "31 to 60 days", IF(D255&lt;=90, "61 to 90 days", IF(D255&lt;=120,"91 to 120 days", IF(D255&lt;=150,"121 to 150 days",IF(D255&lt;=240,"151 to 240 days","Above 240 days"))))))</f>
        <v>61 to 90 days</v>
      </c>
      <c r="F255" s="13">
        <v>816677.90497605677</v>
      </c>
      <c r="G255" s="33">
        <v>1</v>
      </c>
      <c r="H255" s="25" t="str">
        <f>IF(G255=1,"Visa",IF(G255=2,"Master"))</f>
        <v>Visa</v>
      </c>
      <c r="I255" s="13" t="s">
        <v>47</v>
      </c>
    </row>
    <row r="256" spans="1:9" x14ac:dyDescent="0.25">
      <c r="A256" s="17">
        <v>2.022091580001E+26</v>
      </c>
      <c r="B256" s="19">
        <v>44823</v>
      </c>
      <c r="C256" s="20">
        <v>44970</v>
      </c>
      <c r="D256" s="28">
        <f>C256-DATE(2022,11,30)</f>
        <v>75</v>
      </c>
      <c r="E256" s="23" t="str">
        <f>IF(D256&lt;=30,"1 to 30 days", IF(D256&lt;=60, "31 to 60 days", IF(D256&lt;=90, "61 to 90 days", IF(D256&lt;=120,"91 to 120 days", IF(D256&lt;=150,"121 to 150 days",IF(D256&lt;=240,"151 to 240 days","Above 240 days"))))))</f>
        <v>61 to 90 days</v>
      </c>
      <c r="F256" s="13">
        <v>7666865.4624778721</v>
      </c>
      <c r="G256" s="33">
        <v>1</v>
      </c>
      <c r="H256" s="25" t="str">
        <f>IF(G256=1,"Visa",IF(G256=2,"Master"))</f>
        <v>Visa</v>
      </c>
      <c r="I256" s="13" t="s">
        <v>46</v>
      </c>
    </row>
    <row r="257" spans="1:9" x14ac:dyDescent="0.25">
      <c r="A257" s="17">
        <v>2.022091580001E+26</v>
      </c>
      <c r="B257" s="19">
        <v>44823</v>
      </c>
      <c r="C257" s="20">
        <v>44970</v>
      </c>
      <c r="D257" s="28">
        <f>C257-DATE(2022,11,30)</f>
        <v>75</v>
      </c>
      <c r="E257" s="23" t="str">
        <f>IF(D257&lt;=30,"1 to 30 days", IF(D257&lt;=60, "31 to 60 days", IF(D257&lt;=90, "61 to 90 days", IF(D257&lt;=120,"91 to 120 days", IF(D257&lt;=150,"121 to 150 days",IF(D257&lt;=240,"151 to 240 days","Above 240 days"))))))</f>
        <v>61 to 90 days</v>
      </c>
      <c r="F257" s="13">
        <v>267817.98011407233</v>
      </c>
      <c r="G257" s="33">
        <v>1</v>
      </c>
      <c r="H257" s="25" t="str">
        <f>IF(G257=1,"Visa",IF(G257=2,"Master"))</f>
        <v>Visa</v>
      </c>
      <c r="I257" s="13" t="s">
        <v>41</v>
      </c>
    </row>
    <row r="258" spans="1:9" x14ac:dyDescent="0.25">
      <c r="A258" s="17">
        <v>2.0221013800010001E+26</v>
      </c>
      <c r="B258" s="19">
        <v>44847</v>
      </c>
      <c r="C258" s="20">
        <v>44970</v>
      </c>
      <c r="D258" s="28">
        <f>C258-DATE(2022,11,30)</f>
        <v>75</v>
      </c>
      <c r="E258" s="23" t="str">
        <f>IF(D258&lt;=30,"1 to 30 days", IF(D258&lt;=60, "31 to 60 days", IF(D258&lt;=90, "61 to 90 days", IF(D258&lt;=120,"91 to 120 days", IF(D258&lt;=150,"121 to 150 days",IF(D258&lt;=240,"151 to 240 days","Above 240 days"))))))</f>
        <v>61 to 90 days</v>
      </c>
      <c r="F258" s="13">
        <v>176587.89980651261</v>
      </c>
      <c r="G258" s="33">
        <v>2</v>
      </c>
      <c r="H258" s="25" t="str">
        <f>IF(G258=1,"Visa",IF(G258=2,"Master"))</f>
        <v>Master</v>
      </c>
      <c r="I258" s="13" t="s">
        <v>42</v>
      </c>
    </row>
    <row r="259" spans="1:9" x14ac:dyDescent="0.25">
      <c r="A259" s="17">
        <v>2.0221013800010001E+26</v>
      </c>
      <c r="B259" s="19">
        <v>44847</v>
      </c>
      <c r="C259" s="20">
        <v>44970</v>
      </c>
      <c r="D259" s="28">
        <f>C259-DATE(2022,11,30)</f>
        <v>75</v>
      </c>
      <c r="E259" s="23" t="str">
        <f>IF(D259&lt;=30,"1 to 30 days", IF(D259&lt;=60, "31 to 60 days", IF(D259&lt;=90, "61 to 90 days", IF(D259&lt;=120,"91 to 120 days", IF(D259&lt;=150,"121 to 150 days",IF(D259&lt;=240,"151 to 240 days","Above 240 days"))))))</f>
        <v>61 to 90 days</v>
      </c>
      <c r="F259" s="13">
        <v>122328.34135219299</v>
      </c>
      <c r="G259" s="33">
        <v>2</v>
      </c>
      <c r="H259" s="25" t="str">
        <f>IF(G259=1,"Visa",IF(G259=2,"Master"))</f>
        <v>Master</v>
      </c>
      <c r="I259" s="13" t="s">
        <v>43</v>
      </c>
    </row>
    <row r="260" spans="1:9" x14ac:dyDescent="0.25">
      <c r="A260" s="17">
        <v>2.0221013800010001E+26</v>
      </c>
      <c r="B260" s="19">
        <v>44847</v>
      </c>
      <c r="C260" s="20">
        <v>44970</v>
      </c>
      <c r="D260" s="28">
        <f>C260-DATE(2022,11,30)</f>
        <v>75</v>
      </c>
      <c r="E260" s="23" t="str">
        <f>IF(D260&lt;=30,"1 to 30 days", IF(D260&lt;=60, "31 to 60 days", IF(D260&lt;=90, "61 to 90 days", IF(D260&lt;=120,"91 to 120 days", IF(D260&lt;=150,"121 to 150 days",IF(D260&lt;=240,"151 to 240 days","Above 240 days"))))))</f>
        <v>61 to 90 days</v>
      </c>
      <c r="F260" s="13">
        <v>704048.46418868541</v>
      </c>
      <c r="G260" s="33">
        <v>2</v>
      </c>
      <c r="H260" s="25" t="str">
        <f>IF(G260=1,"Visa",IF(G260=2,"Master"))</f>
        <v>Master</v>
      </c>
      <c r="I260" s="13" t="s">
        <v>44</v>
      </c>
    </row>
    <row r="261" spans="1:9" x14ac:dyDescent="0.25">
      <c r="A261" s="17">
        <v>2.022102480001E+26</v>
      </c>
      <c r="B261" s="19">
        <v>44858</v>
      </c>
      <c r="C261" s="20">
        <v>44970</v>
      </c>
      <c r="D261" s="28">
        <f>C261-DATE(2022,11,30)</f>
        <v>75</v>
      </c>
      <c r="E261" s="23" t="str">
        <f>IF(D261&lt;=30,"1 to 30 days", IF(D261&lt;=60, "31 to 60 days", IF(D261&lt;=90, "61 to 90 days", IF(D261&lt;=120,"91 to 120 days", IF(D261&lt;=150,"121 to 150 days",IF(D261&lt;=240,"151 to 240 days","Above 240 days"))))))</f>
        <v>61 to 90 days</v>
      </c>
      <c r="F261" s="13">
        <v>2173131.0405227956</v>
      </c>
      <c r="G261" s="33">
        <v>2</v>
      </c>
      <c r="H261" s="25" t="str">
        <f>IF(G261=1,"Visa",IF(G261=2,"Master"))</f>
        <v>Master</v>
      </c>
      <c r="I261" s="13" t="s">
        <v>47</v>
      </c>
    </row>
    <row r="262" spans="1:9" x14ac:dyDescent="0.25">
      <c r="A262" s="17">
        <v>2.022102480001E+26</v>
      </c>
      <c r="B262" s="19">
        <v>44858</v>
      </c>
      <c r="C262" s="20">
        <v>44970</v>
      </c>
      <c r="D262" s="28">
        <f>C262-DATE(2022,11,30)</f>
        <v>75</v>
      </c>
      <c r="E262" s="23" t="str">
        <f>IF(D262&lt;=30,"1 to 30 days", IF(D262&lt;=60, "31 to 60 days", IF(D262&lt;=90, "61 to 90 days", IF(D262&lt;=120,"91 to 120 days", IF(D262&lt;=150,"121 to 150 days",IF(D262&lt;=240,"151 to 240 days","Above 240 days"))))))</f>
        <v>61 to 90 days</v>
      </c>
      <c r="F262" s="13">
        <v>53360.386059042059</v>
      </c>
      <c r="G262" s="33">
        <v>2</v>
      </c>
      <c r="H262" s="25" t="str">
        <f>IF(G262=1,"Visa",IF(G262=2,"Master"))</f>
        <v>Master</v>
      </c>
      <c r="I262" s="13" t="s">
        <v>41</v>
      </c>
    </row>
    <row r="263" spans="1:9" x14ac:dyDescent="0.25">
      <c r="A263" s="17">
        <v>2.022102480001E+26</v>
      </c>
      <c r="B263" s="19">
        <v>44858</v>
      </c>
      <c r="C263" s="20">
        <v>44970</v>
      </c>
      <c r="D263" s="28">
        <f>C263-DATE(2022,11,30)</f>
        <v>75</v>
      </c>
      <c r="E263" s="23" t="str">
        <f>IF(D263&lt;=30,"1 to 30 days", IF(D263&lt;=60, "31 to 60 days", IF(D263&lt;=90, "61 to 90 days", IF(D263&lt;=120,"91 to 120 days", IF(D263&lt;=150,"121 to 150 days",IF(D263&lt;=240,"151 to 240 days","Above 240 days"))))))</f>
        <v>61 to 90 days</v>
      </c>
      <c r="F263" s="13">
        <v>20721650.213674586</v>
      </c>
      <c r="G263" s="33">
        <v>2</v>
      </c>
      <c r="H263" s="25" t="str">
        <f>IF(G263=1,"Visa",IF(G263=2,"Master"))</f>
        <v>Master</v>
      </c>
      <c r="I263" s="13" t="s">
        <v>40</v>
      </c>
    </row>
    <row r="264" spans="1:9" x14ac:dyDescent="0.25">
      <c r="A264" s="17">
        <v>2.022102680001E+26</v>
      </c>
      <c r="B264" s="19">
        <v>44914</v>
      </c>
      <c r="C264" s="20">
        <v>44970</v>
      </c>
      <c r="D264" s="28">
        <f>C264-DATE(2022,11,30)</f>
        <v>75</v>
      </c>
      <c r="E264" s="23" t="str">
        <f>IF(D264&lt;=30,"1 to 30 days", IF(D264&lt;=60, "31 to 60 days", IF(D264&lt;=90, "61 to 90 days", IF(D264&lt;=120,"91 to 120 days", IF(D264&lt;=150,"121 to 150 days",IF(D264&lt;=240,"151 to 240 days","Above 240 days"))))))</f>
        <v>61 to 90 days</v>
      </c>
      <c r="F264" s="13">
        <v>8377222.725891727</v>
      </c>
      <c r="G264" s="33">
        <v>1</v>
      </c>
      <c r="H264" s="25" t="str">
        <f>IF(G264=1,"Visa",IF(G264=2,"Master"))</f>
        <v>Visa</v>
      </c>
      <c r="I264" s="13" t="s">
        <v>45</v>
      </c>
    </row>
    <row r="265" spans="1:9" x14ac:dyDescent="0.25">
      <c r="A265" s="17">
        <v>2.022102680001E+26</v>
      </c>
      <c r="B265" s="19">
        <v>44914</v>
      </c>
      <c r="C265" s="20">
        <v>44970</v>
      </c>
      <c r="D265" s="28">
        <f>C265-DATE(2022,11,30)</f>
        <v>75</v>
      </c>
      <c r="E265" s="23" t="str">
        <f>IF(D265&lt;=30,"1 to 30 days", IF(D265&lt;=60, "31 to 60 days", IF(D265&lt;=90, "61 to 90 days", IF(D265&lt;=120,"91 to 120 days", IF(D265&lt;=150,"121 to 150 days",IF(D265&lt;=240,"151 to 240 days","Above 240 days"))))))</f>
        <v>61 to 90 days</v>
      </c>
      <c r="F265" s="13">
        <v>1383100.2912020716</v>
      </c>
      <c r="G265" s="33">
        <v>1</v>
      </c>
      <c r="H265" s="25" t="str">
        <f>IF(G265=1,"Visa",IF(G265=2,"Master"))</f>
        <v>Visa</v>
      </c>
      <c r="I265" s="13" t="s">
        <v>47</v>
      </c>
    </row>
    <row r="266" spans="1:9" x14ac:dyDescent="0.25">
      <c r="A266" s="17">
        <v>2.022062700001E+26</v>
      </c>
      <c r="B266" s="19">
        <v>44739</v>
      </c>
      <c r="C266" s="20">
        <v>44971</v>
      </c>
      <c r="D266" s="28">
        <f>C266-DATE(2022,11,30)</f>
        <v>76</v>
      </c>
      <c r="E266" s="23" t="str">
        <f>IF(D266&lt;=30,"1 to 30 days", IF(D266&lt;=60, "31 to 60 days", IF(D266&lt;=90, "61 to 90 days", IF(D266&lt;=120,"91 to 120 days", IF(D266&lt;=150,"121 to 150 days",IF(D266&lt;=240,"151 to 240 days","Above 240 days"))))))</f>
        <v>61 to 90 days</v>
      </c>
      <c r="F266" s="13">
        <v>822617.72742264392</v>
      </c>
      <c r="G266" s="33">
        <v>1</v>
      </c>
      <c r="H266" s="25" t="str">
        <f>IF(G266=1,"Visa",IF(G266=2,"Master"))</f>
        <v>Visa</v>
      </c>
      <c r="I266" s="13" t="s">
        <v>37</v>
      </c>
    </row>
    <row r="267" spans="1:9" x14ac:dyDescent="0.25">
      <c r="A267" s="17">
        <v>2.022062700001E+26</v>
      </c>
      <c r="B267" s="19">
        <v>44739</v>
      </c>
      <c r="C267" s="20">
        <v>44971</v>
      </c>
      <c r="D267" s="28">
        <f>C267-DATE(2022,11,30)</f>
        <v>76</v>
      </c>
      <c r="E267" s="23" t="str">
        <f>IF(D267&lt;=30,"1 to 30 days", IF(D267&lt;=60, "31 to 60 days", IF(D267&lt;=90, "61 to 90 days", IF(D267&lt;=120,"91 to 120 days", IF(D267&lt;=150,"121 to 150 days",IF(D267&lt;=240,"151 to 240 days","Above 240 days"))))))</f>
        <v>61 to 90 days</v>
      </c>
      <c r="F267" s="13">
        <v>777090.57368731231</v>
      </c>
      <c r="G267" s="33">
        <v>1</v>
      </c>
      <c r="H267" s="25" t="str">
        <f>IF(G267=1,"Visa",IF(G267=2,"Master"))</f>
        <v>Visa</v>
      </c>
      <c r="I267" s="13" t="s">
        <v>36</v>
      </c>
    </row>
    <row r="268" spans="1:9" x14ac:dyDescent="0.25">
      <c r="A268" s="17">
        <v>2.022062700001E+26</v>
      </c>
      <c r="B268" s="19">
        <v>44739</v>
      </c>
      <c r="C268" s="20">
        <v>44971</v>
      </c>
      <c r="D268" s="28">
        <f>C268-DATE(2022,11,30)</f>
        <v>76</v>
      </c>
      <c r="E268" s="23" t="str">
        <f>IF(D268&lt;=30,"1 to 30 days", IF(D268&lt;=60, "31 to 60 days", IF(D268&lt;=90, "61 to 90 days", IF(D268&lt;=120,"91 to 120 days", IF(D268&lt;=150,"121 to 150 days",IF(D268&lt;=240,"151 to 240 days","Above 240 days"))))))</f>
        <v>61 to 90 days</v>
      </c>
      <c r="F268" s="13">
        <v>322597.24768744153</v>
      </c>
      <c r="G268" s="33">
        <v>1</v>
      </c>
      <c r="H268" s="25" t="str">
        <f>IF(G268=1,"Visa",IF(G268=2,"Master"))</f>
        <v>Visa</v>
      </c>
      <c r="I268" s="13" t="s">
        <v>38</v>
      </c>
    </row>
    <row r="269" spans="1:9" x14ac:dyDescent="0.25">
      <c r="A269" s="17">
        <v>2.022062700001E+26</v>
      </c>
      <c r="B269" s="19">
        <v>44739</v>
      </c>
      <c r="C269" s="20">
        <v>44971</v>
      </c>
      <c r="D269" s="28">
        <f>C269-DATE(2022,11,30)</f>
        <v>76</v>
      </c>
      <c r="E269" s="23" t="str">
        <f>IF(D269&lt;=30,"1 to 30 days", IF(D269&lt;=60, "31 to 60 days", IF(D269&lt;=90, "61 to 90 days", IF(D269&lt;=120,"91 to 120 days", IF(D269&lt;=150,"121 to 150 days",IF(D269&lt;=240,"151 to 240 days","Above 240 days"))))))</f>
        <v>61 to 90 days</v>
      </c>
      <c r="F269" s="13">
        <v>89743.096766524162</v>
      </c>
      <c r="G269" s="33">
        <v>1</v>
      </c>
      <c r="H269" s="25" t="str">
        <f>IF(G269=1,"Visa",IF(G269=2,"Master"))</f>
        <v>Visa</v>
      </c>
      <c r="I269" s="13" t="s">
        <v>35</v>
      </c>
    </row>
    <row r="270" spans="1:9" x14ac:dyDescent="0.25">
      <c r="A270" s="17">
        <v>2.0220630000010001E+26</v>
      </c>
      <c r="B270" s="19">
        <v>44742</v>
      </c>
      <c r="C270" s="20">
        <v>44971</v>
      </c>
      <c r="D270" s="28">
        <f>C270-DATE(2022,11,30)</f>
        <v>76</v>
      </c>
      <c r="E270" s="23" t="str">
        <f>IF(D270&lt;=30,"1 to 30 days", IF(D270&lt;=60, "31 to 60 days", IF(D270&lt;=90, "61 to 90 days", IF(D270&lt;=120,"91 to 120 days", IF(D270&lt;=150,"121 to 150 days",IF(D270&lt;=240,"151 to 240 days","Above 240 days"))))))</f>
        <v>61 to 90 days</v>
      </c>
      <c r="F270" s="13">
        <v>102771.48315254728</v>
      </c>
      <c r="G270" s="33">
        <v>2</v>
      </c>
      <c r="H270" s="25" t="str">
        <f>IF(G270=1,"Visa",IF(G270=2,"Master"))</f>
        <v>Master</v>
      </c>
      <c r="I270" s="13" t="s">
        <v>36</v>
      </c>
    </row>
    <row r="271" spans="1:9" x14ac:dyDescent="0.25">
      <c r="A271" s="17">
        <v>2.0220630000010001E+26</v>
      </c>
      <c r="B271" s="19">
        <v>44742</v>
      </c>
      <c r="C271" s="20">
        <v>44971</v>
      </c>
      <c r="D271" s="28">
        <f>C271-DATE(2022,11,30)</f>
        <v>76</v>
      </c>
      <c r="E271" s="23" t="str">
        <f>IF(D271&lt;=30,"1 to 30 days", IF(D271&lt;=60, "31 to 60 days", IF(D271&lt;=90, "61 to 90 days", IF(D271&lt;=120,"91 to 120 days", IF(D271&lt;=150,"121 to 150 days",IF(D271&lt;=240,"151 to 240 days","Above 240 days"))))))</f>
        <v>61 to 90 days</v>
      </c>
      <c r="F271" s="13">
        <v>53699.923760498583</v>
      </c>
      <c r="G271" s="33">
        <v>2</v>
      </c>
      <c r="H271" s="25" t="str">
        <f>IF(G271=1,"Visa",IF(G271=2,"Master"))</f>
        <v>Master</v>
      </c>
      <c r="I271" s="13" t="s">
        <v>35</v>
      </c>
    </row>
    <row r="272" spans="1:9" x14ac:dyDescent="0.25">
      <c r="A272" s="17">
        <v>2.022091580001E+26</v>
      </c>
      <c r="B272" s="19">
        <v>44823</v>
      </c>
      <c r="C272" s="20">
        <v>44971</v>
      </c>
      <c r="D272" s="28">
        <f>C272-DATE(2022,11,30)</f>
        <v>76</v>
      </c>
      <c r="E272" s="23" t="str">
        <f>IF(D272&lt;=30,"1 to 30 days", IF(D272&lt;=60, "31 to 60 days", IF(D272&lt;=90, "61 to 90 days", IF(D272&lt;=120,"91 to 120 days", IF(D272&lt;=150,"121 to 150 days",IF(D272&lt;=240,"151 to 240 days","Above 240 days"))))))</f>
        <v>61 to 90 days</v>
      </c>
      <c r="F272" s="13">
        <v>1231341.6121906391</v>
      </c>
      <c r="G272" s="33">
        <v>1</v>
      </c>
      <c r="H272" s="25" t="str">
        <f>IF(G272=1,"Visa",IF(G272=2,"Master"))</f>
        <v>Visa</v>
      </c>
      <c r="I272" s="13" t="s">
        <v>46</v>
      </c>
    </row>
    <row r="273" spans="1:9" x14ac:dyDescent="0.25">
      <c r="A273" s="17">
        <v>2.022102480001E+26</v>
      </c>
      <c r="B273" s="19">
        <v>44858</v>
      </c>
      <c r="C273" s="20">
        <v>44971</v>
      </c>
      <c r="D273" s="28">
        <f>C273-DATE(2022,11,30)</f>
        <v>76</v>
      </c>
      <c r="E273" s="23" t="str">
        <f>IF(D273&lt;=30,"1 to 30 days", IF(D273&lt;=60, "31 to 60 days", IF(D273&lt;=90, "61 to 90 days", IF(D273&lt;=120,"91 to 120 days", IF(D273&lt;=150,"121 to 150 days",IF(D273&lt;=240,"151 to 240 days","Above 240 days"))))))</f>
        <v>61 to 90 days</v>
      </c>
      <c r="F273" s="13">
        <v>251484.25046652352</v>
      </c>
      <c r="G273" s="33">
        <v>2</v>
      </c>
      <c r="H273" s="25" t="str">
        <f>IF(G273=1,"Visa",IF(G273=2,"Master"))</f>
        <v>Master</v>
      </c>
      <c r="I273" s="13" t="s">
        <v>41</v>
      </c>
    </row>
    <row r="274" spans="1:9" x14ac:dyDescent="0.25">
      <c r="A274" s="17">
        <v>2.022062700001E+26</v>
      </c>
      <c r="B274" s="19">
        <v>44739</v>
      </c>
      <c r="C274" s="20">
        <v>44972</v>
      </c>
      <c r="D274" s="28">
        <f>C274-DATE(2022,11,30)</f>
        <v>77</v>
      </c>
      <c r="E274" s="23" t="str">
        <f>IF(D274&lt;=30,"1 to 30 days", IF(D274&lt;=60, "31 to 60 days", IF(D274&lt;=90, "61 to 90 days", IF(D274&lt;=120,"91 to 120 days", IF(D274&lt;=150,"121 to 150 days",IF(D274&lt;=240,"151 to 240 days","Above 240 days"))))))</f>
        <v>61 to 90 days</v>
      </c>
      <c r="F274" s="13">
        <v>659300.534075976</v>
      </c>
      <c r="G274" s="33">
        <v>1</v>
      </c>
      <c r="H274" s="25" t="str">
        <f>IF(G274=1,"Visa",IF(G274=2,"Master"))</f>
        <v>Visa</v>
      </c>
      <c r="I274" s="13" t="s">
        <v>37</v>
      </c>
    </row>
    <row r="275" spans="1:9" x14ac:dyDescent="0.25">
      <c r="A275" s="17">
        <v>2.022062700001E+26</v>
      </c>
      <c r="B275" s="19">
        <v>44739</v>
      </c>
      <c r="C275" s="20">
        <v>44972</v>
      </c>
      <c r="D275" s="28">
        <f>C275-DATE(2022,11,30)</f>
        <v>77</v>
      </c>
      <c r="E275" s="23" t="str">
        <f>IF(D275&lt;=30,"1 to 30 days", IF(D275&lt;=60, "31 to 60 days", IF(D275&lt;=90, "61 to 90 days", IF(D275&lt;=120,"91 to 120 days", IF(D275&lt;=150,"121 to 150 days",IF(D275&lt;=240,"151 to 240 days","Above 240 days"))))))</f>
        <v>61 to 90 days</v>
      </c>
      <c r="F275" s="13">
        <v>719052.57800114306</v>
      </c>
      <c r="G275" s="33">
        <v>1</v>
      </c>
      <c r="H275" s="25" t="str">
        <f>IF(G275=1,"Visa",IF(G275=2,"Master"))</f>
        <v>Visa</v>
      </c>
      <c r="I275" s="13" t="s">
        <v>36</v>
      </c>
    </row>
    <row r="276" spans="1:9" x14ac:dyDescent="0.25">
      <c r="A276" s="17">
        <v>2.022062700001E+26</v>
      </c>
      <c r="B276" s="19">
        <v>44739</v>
      </c>
      <c r="C276" s="20">
        <v>44972</v>
      </c>
      <c r="D276" s="28">
        <f>C276-DATE(2022,11,30)</f>
        <v>77</v>
      </c>
      <c r="E276" s="23" t="str">
        <f>IF(D276&lt;=30,"1 to 30 days", IF(D276&lt;=60, "31 to 60 days", IF(D276&lt;=90, "61 to 90 days", IF(D276&lt;=120,"91 to 120 days", IF(D276&lt;=150,"121 to 150 days",IF(D276&lt;=240,"151 to 240 days","Above 240 days"))))))</f>
        <v>61 to 90 days</v>
      </c>
      <c r="F276" s="13">
        <v>253319.55918019806</v>
      </c>
      <c r="G276" s="33">
        <v>1</v>
      </c>
      <c r="H276" s="25" t="str">
        <f>IF(G276=1,"Visa",IF(G276=2,"Master"))</f>
        <v>Visa</v>
      </c>
      <c r="I276" s="13" t="s">
        <v>38</v>
      </c>
    </row>
    <row r="277" spans="1:9" x14ac:dyDescent="0.25">
      <c r="A277" s="17">
        <v>2.022062700001E+26</v>
      </c>
      <c r="B277" s="19">
        <v>44739</v>
      </c>
      <c r="C277" s="20">
        <v>44972</v>
      </c>
      <c r="D277" s="28">
        <f>C277-DATE(2022,11,30)</f>
        <v>77</v>
      </c>
      <c r="E277" s="23" t="str">
        <f>IF(D277&lt;=30,"1 to 30 days", IF(D277&lt;=60, "31 to 60 days", IF(D277&lt;=90, "61 to 90 days", IF(D277&lt;=120,"91 to 120 days", IF(D277&lt;=150,"121 to 150 days",IF(D277&lt;=240,"151 to 240 days","Above 240 days"))))))</f>
        <v>61 to 90 days</v>
      </c>
      <c r="F277" s="13">
        <v>78847.218091772753</v>
      </c>
      <c r="G277" s="33">
        <v>1</v>
      </c>
      <c r="H277" s="25" t="str">
        <f>IF(G277=1,"Visa",IF(G277=2,"Master"))</f>
        <v>Visa</v>
      </c>
      <c r="I277" s="13" t="s">
        <v>35</v>
      </c>
    </row>
    <row r="278" spans="1:9" x14ac:dyDescent="0.25">
      <c r="A278" s="17">
        <v>2.0220630000010001E+26</v>
      </c>
      <c r="B278" s="19">
        <v>44742</v>
      </c>
      <c r="C278" s="20">
        <v>44972</v>
      </c>
      <c r="D278" s="28">
        <f>C278-DATE(2022,11,30)</f>
        <v>77</v>
      </c>
      <c r="E278" s="23" t="str">
        <f>IF(D278&lt;=30,"1 to 30 days", IF(D278&lt;=60, "31 to 60 days", IF(D278&lt;=90, "61 to 90 days", IF(D278&lt;=120,"91 to 120 days", IF(D278&lt;=150,"121 to 150 days",IF(D278&lt;=240,"151 to 240 days","Above 240 days"))))))</f>
        <v>61 to 90 days</v>
      </c>
      <c r="F278" s="13">
        <v>95952.048778602344</v>
      </c>
      <c r="G278" s="33">
        <v>2</v>
      </c>
      <c r="H278" s="25" t="str">
        <f>IF(G278=1,"Visa",IF(G278=2,"Master"))</f>
        <v>Master</v>
      </c>
      <c r="I278" s="13" t="s">
        <v>36</v>
      </c>
    </row>
    <row r="279" spans="1:9" x14ac:dyDescent="0.25">
      <c r="A279" s="17">
        <v>2.0220630000010001E+26</v>
      </c>
      <c r="B279" s="19">
        <v>44742</v>
      </c>
      <c r="C279" s="20">
        <v>44972</v>
      </c>
      <c r="D279" s="28">
        <f>C279-DATE(2022,11,30)</f>
        <v>77</v>
      </c>
      <c r="E279" s="23" t="str">
        <f>IF(D279&lt;=30,"1 to 30 days", IF(D279&lt;=60, "31 to 60 days", IF(D279&lt;=90, "61 to 90 days", IF(D279&lt;=120,"91 to 120 days", IF(D279&lt;=150,"121 to 150 days",IF(D279&lt;=240,"151 to 240 days","Above 240 days"))))))</f>
        <v>61 to 90 days</v>
      </c>
      <c r="F279" s="13">
        <v>46663.319147587958</v>
      </c>
      <c r="G279" s="33">
        <v>2</v>
      </c>
      <c r="H279" s="25" t="str">
        <f>IF(G279=1,"Visa",IF(G279=2,"Master"))</f>
        <v>Master</v>
      </c>
      <c r="I279" s="13" t="s">
        <v>35</v>
      </c>
    </row>
    <row r="280" spans="1:9" x14ac:dyDescent="0.25">
      <c r="A280" s="17">
        <v>2.022091580001E+26</v>
      </c>
      <c r="B280" s="19">
        <v>44823</v>
      </c>
      <c r="C280" s="20">
        <v>44972</v>
      </c>
      <c r="D280" s="28">
        <f>C280-DATE(2022,11,30)</f>
        <v>77</v>
      </c>
      <c r="E280" s="23" t="str">
        <f>IF(D280&lt;=30,"1 to 30 days", IF(D280&lt;=60, "31 to 60 days", IF(D280&lt;=90, "61 to 90 days", IF(D280&lt;=120,"91 to 120 days", IF(D280&lt;=150,"121 to 150 days",IF(D280&lt;=240,"151 to 240 days","Above 240 days"))))))</f>
        <v>61 to 90 days</v>
      </c>
      <c r="F280" s="13">
        <v>1181801.6405923869</v>
      </c>
      <c r="G280" s="33">
        <v>1</v>
      </c>
      <c r="H280" s="25" t="str">
        <f>IF(G280=1,"Visa",IF(G280=2,"Master"))</f>
        <v>Visa</v>
      </c>
      <c r="I280" s="13" t="s">
        <v>46</v>
      </c>
    </row>
    <row r="281" spans="1:9" x14ac:dyDescent="0.25">
      <c r="A281" s="17">
        <v>2.022102480001E+26</v>
      </c>
      <c r="B281" s="19">
        <v>44858</v>
      </c>
      <c r="C281" s="20">
        <v>44972</v>
      </c>
      <c r="D281" s="28">
        <f>C281-DATE(2022,11,30)</f>
        <v>77</v>
      </c>
      <c r="E281" s="23" t="str">
        <f>IF(D281&lt;=30,"1 to 30 days", IF(D281&lt;=60, "31 to 60 days", IF(D281&lt;=90, "61 to 90 days", IF(D281&lt;=120,"91 to 120 days", IF(D281&lt;=150,"121 to 150 days",IF(D281&lt;=240,"151 to 240 days","Above 240 days"))))))</f>
        <v>61 to 90 days</v>
      </c>
      <c r="F281" s="13">
        <v>257132.86188444306</v>
      </c>
      <c r="G281" s="33">
        <v>2</v>
      </c>
      <c r="H281" s="25" t="str">
        <f>IF(G281=1,"Visa",IF(G281=2,"Master"))</f>
        <v>Master</v>
      </c>
      <c r="I281" s="13" t="s">
        <v>41</v>
      </c>
    </row>
    <row r="282" spans="1:9" x14ac:dyDescent="0.25">
      <c r="A282" s="17">
        <v>2.022102680001E+26</v>
      </c>
      <c r="B282" s="19">
        <v>44916</v>
      </c>
      <c r="C282" s="20">
        <v>44972</v>
      </c>
      <c r="D282" s="28">
        <f>C282-DATE(2022,11,30)</f>
        <v>77</v>
      </c>
      <c r="E282" s="23" t="str">
        <f>IF(D282&lt;=30,"1 to 30 days", IF(D282&lt;=60, "31 to 60 days", IF(D282&lt;=90, "61 to 90 days", IF(D282&lt;=120,"91 to 120 days", IF(D282&lt;=150,"121 to 150 days",IF(D282&lt;=240,"151 to 240 days","Above 240 days"))))))</f>
        <v>61 to 90 days</v>
      </c>
      <c r="F282" s="13">
        <v>4021066.7778644809</v>
      </c>
      <c r="G282" s="33">
        <v>1</v>
      </c>
      <c r="H282" s="25" t="str">
        <f>IF(G282=1,"Visa",IF(G282=2,"Master"))</f>
        <v>Visa</v>
      </c>
      <c r="I282" s="13" t="s">
        <v>45</v>
      </c>
    </row>
    <row r="283" spans="1:9" x14ac:dyDescent="0.25">
      <c r="A283" s="17">
        <v>2.022102680001E+26</v>
      </c>
      <c r="B283" s="19">
        <v>44916</v>
      </c>
      <c r="C283" s="20">
        <v>44972</v>
      </c>
      <c r="D283" s="28">
        <f>C283-DATE(2022,11,30)</f>
        <v>77</v>
      </c>
      <c r="E283" s="23" t="str">
        <f>IF(D283&lt;=30,"1 to 30 days", IF(D283&lt;=60, "31 to 60 days", IF(D283&lt;=90, "61 to 90 days", IF(D283&lt;=120,"91 to 120 days", IF(D283&lt;=150,"121 to 150 days",IF(D283&lt;=240,"151 to 240 days","Above 240 days"))))))</f>
        <v>61 to 90 days</v>
      </c>
      <c r="F283" s="13">
        <v>1950419.6074777583</v>
      </c>
      <c r="G283" s="33">
        <v>1</v>
      </c>
      <c r="H283" s="25" t="str">
        <f>IF(G283=1,"Visa",IF(G283=2,"Master"))</f>
        <v>Visa</v>
      </c>
      <c r="I283" s="13" t="s">
        <v>47</v>
      </c>
    </row>
    <row r="284" spans="1:9" x14ac:dyDescent="0.25">
      <c r="A284" s="17">
        <v>2.022102680001E+26</v>
      </c>
      <c r="B284" s="19">
        <v>44916</v>
      </c>
      <c r="C284" s="20">
        <v>44972</v>
      </c>
      <c r="D284" s="28">
        <f>C284-DATE(2022,11,30)</f>
        <v>77</v>
      </c>
      <c r="E284" s="23" t="str">
        <f>IF(D284&lt;=30,"1 to 30 days", IF(D284&lt;=60, "31 to 60 days", IF(D284&lt;=90, "61 to 90 days", IF(D284&lt;=120,"91 to 120 days", IF(D284&lt;=150,"121 to 150 days",IF(D284&lt;=240,"151 to 240 days","Above 240 days"))))))</f>
        <v>61 to 90 days</v>
      </c>
      <c r="F284" s="13">
        <v>57417.980379987202</v>
      </c>
      <c r="G284" s="33">
        <v>1</v>
      </c>
      <c r="H284" s="25" t="str">
        <f>IF(G284=1,"Visa",IF(G284=2,"Master"))</f>
        <v>Visa</v>
      </c>
      <c r="I284" s="13" t="s">
        <v>41</v>
      </c>
    </row>
    <row r="285" spans="1:9" x14ac:dyDescent="0.25">
      <c r="A285" s="17">
        <v>2.022062700001E+26</v>
      </c>
      <c r="B285" s="19">
        <v>44739</v>
      </c>
      <c r="C285" s="20">
        <v>44973</v>
      </c>
      <c r="D285" s="28">
        <f>C285-DATE(2022,11,30)</f>
        <v>78</v>
      </c>
      <c r="E285" s="23" t="str">
        <f>IF(D285&lt;=30,"1 to 30 days", IF(D285&lt;=60, "31 to 60 days", IF(D285&lt;=90, "61 to 90 days", IF(D285&lt;=120,"91 to 120 days", IF(D285&lt;=150,"121 to 150 days",IF(D285&lt;=240,"151 to 240 days","Above 240 days"))))))</f>
        <v>61 to 90 days</v>
      </c>
      <c r="F285" s="13">
        <v>689585.97216676967</v>
      </c>
      <c r="G285" s="33">
        <v>1</v>
      </c>
      <c r="H285" s="25" t="str">
        <f>IF(G285=1,"Visa",IF(G285=2,"Master"))</f>
        <v>Visa</v>
      </c>
      <c r="I285" s="13" t="s">
        <v>37</v>
      </c>
    </row>
    <row r="286" spans="1:9" x14ac:dyDescent="0.25">
      <c r="A286" s="17">
        <v>2.022062700001E+26</v>
      </c>
      <c r="B286" s="19">
        <v>44739</v>
      </c>
      <c r="C286" s="20">
        <v>44973</v>
      </c>
      <c r="D286" s="28">
        <f>C286-DATE(2022,11,30)</f>
        <v>78</v>
      </c>
      <c r="E286" s="23" t="str">
        <f>IF(D286&lt;=30,"1 to 30 days", IF(D286&lt;=60, "31 to 60 days", IF(D286&lt;=90, "61 to 90 days", IF(D286&lt;=120,"91 to 120 days", IF(D286&lt;=150,"121 to 150 days",IF(D286&lt;=240,"151 to 240 days","Above 240 days"))))))</f>
        <v>61 to 90 days</v>
      </c>
      <c r="F286" s="13">
        <v>727968.95159362291</v>
      </c>
      <c r="G286" s="33">
        <v>1</v>
      </c>
      <c r="H286" s="25" t="str">
        <f>IF(G286=1,"Visa",IF(G286=2,"Master"))</f>
        <v>Visa</v>
      </c>
      <c r="I286" s="13" t="s">
        <v>36</v>
      </c>
    </row>
    <row r="287" spans="1:9" x14ac:dyDescent="0.25">
      <c r="A287" s="17">
        <v>2.022062700001E+26</v>
      </c>
      <c r="B287" s="19">
        <v>44739</v>
      </c>
      <c r="C287" s="20">
        <v>44973</v>
      </c>
      <c r="D287" s="28">
        <f>C287-DATE(2022,11,30)</f>
        <v>78</v>
      </c>
      <c r="E287" s="23" t="str">
        <f>IF(D287&lt;=30,"1 to 30 days", IF(D287&lt;=60, "31 to 60 days", IF(D287&lt;=90, "61 to 90 days", IF(D287&lt;=120,"91 to 120 days", IF(D287&lt;=150,"121 to 150 days",IF(D287&lt;=240,"151 to 240 days","Above 240 days"))))))</f>
        <v>61 to 90 days</v>
      </c>
      <c r="F287" s="13">
        <v>250088.36272519268</v>
      </c>
      <c r="G287" s="33">
        <v>1</v>
      </c>
      <c r="H287" s="25" t="str">
        <f>IF(G287=1,"Visa",IF(G287=2,"Master"))</f>
        <v>Visa</v>
      </c>
      <c r="I287" s="13" t="s">
        <v>38</v>
      </c>
    </row>
    <row r="288" spans="1:9" x14ac:dyDescent="0.25">
      <c r="A288" s="17">
        <v>2.022062700001E+26</v>
      </c>
      <c r="B288" s="19">
        <v>44739</v>
      </c>
      <c r="C288" s="20">
        <v>44973</v>
      </c>
      <c r="D288" s="28">
        <f>C288-DATE(2022,11,30)</f>
        <v>78</v>
      </c>
      <c r="E288" s="23" t="str">
        <f>IF(D288&lt;=30,"1 to 30 days", IF(D288&lt;=60, "31 to 60 days", IF(D288&lt;=90, "61 to 90 days", IF(D288&lt;=120,"91 to 120 days", IF(D288&lt;=150,"121 to 150 days",IF(D288&lt;=240,"151 to 240 days","Above 240 days"))))))</f>
        <v>61 to 90 days</v>
      </c>
      <c r="F288" s="13">
        <v>75925.110928478287</v>
      </c>
      <c r="G288" s="33">
        <v>1</v>
      </c>
      <c r="H288" s="25" t="str">
        <f>IF(G288=1,"Visa",IF(G288=2,"Master"))</f>
        <v>Visa</v>
      </c>
      <c r="I288" s="13" t="s">
        <v>35</v>
      </c>
    </row>
    <row r="289" spans="1:9" x14ac:dyDescent="0.25">
      <c r="A289" s="17">
        <v>2.0220630000010001E+26</v>
      </c>
      <c r="B289" s="19">
        <v>44742</v>
      </c>
      <c r="C289" s="20">
        <v>44973</v>
      </c>
      <c r="D289" s="28">
        <f>C289-DATE(2022,11,30)</f>
        <v>78</v>
      </c>
      <c r="E289" s="23" t="str">
        <f>IF(D289&lt;=30,"1 to 30 days", IF(D289&lt;=60, "31 to 60 days", IF(D289&lt;=90, "61 to 90 days", IF(D289&lt;=120,"91 to 120 days", IF(D289&lt;=150,"121 to 150 days",IF(D289&lt;=240,"151 to 240 days","Above 240 days"))))))</f>
        <v>61 to 90 days</v>
      </c>
      <c r="F289" s="13">
        <v>81798.815531430038</v>
      </c>
      <c r="G289" s="33">
        <v>2</v>
      </c>
      <c r="H289" s="25" t="str">
        <f>IF(G289=1,"Visa",IF(G289=2,"Master"))</f>
        <v>Master</v>
      </c>
      <c r="I289" s="13" t="s">
        <v>36</v>
      </c>
    </row>
    <row r="290" spans="1:9" x14ac:dyDescent="0.25">
      <c r="A290" s="17">
        <v>2.0220630000010001E+26</v>
      </c>
      <c r="B290" s="19">
        <v>44742</v>
      </c>
      <c r="C290" s="20">
        <v>44973</v>
      </c>
      <c r="D290" s="28">
        <f>C290-DATE(2022,11,30)</f>
        <v>78</v>
      </c>
      <c r="E290" s="23" t="str">
        <f>IF(D290&lt;=30,"1 to 30 days", IF(D290&lt;=60, "31 to 60 days", IF(D290&lt;=90, "61 to 90 days", IF(D290&lt;=120,"91 to 120 days", IF(D290&lt;=150,"121 to 150 days",IF(D290&lt;=240,"151 to 240 days","Above 240 days"))))))</f>
        <v>61 to 90 days</v>
      </c>
      <c r="F290" s="13">
        <v>38160.224495143084</v>
      </c>
      <c r="G290" s="33">
        <v>2</v>
      </c>
      <c r="H290" s="25" t="str">
        <f>IF(G290=1,"Visa",IF(G290=2,"Master"))</f>
        <v>Master</v>
      </c>
      <c r="I290" s="13" t="s">
        <v>35</v>
      </c>
    </row>
    <row r="291" spans="1:9" x14ac:dyDescent="0.25">
      <c r="A291" s="17">
        <v>2.022091580001E+26</v>
      </c>
      <c r="B291" s="19">
        <v>44823</v>
      </c>
      <c r="C291" s="20">
        <v>44973</v>
      </c>
      <c r="D291" s="28">
        <f>C291-DATE(2022,11,30)</f>
        <v>78</v>
      </c>
      <c r="E291" s="23" t="str">
        <f>IF(D291&lt;=30,"1 to 30 days", IF(D291&lt;=60, "31 to 60 days", IF(D291&lt;=90, "61 to 90 days", IF(D291&lt;=120,"91 to 120 days", IF(D291&lt;=150,"121 to 150 days",IF(D291&lt;=240,"151 to 240 days","Above 240 days"))))))</f>
        <v>61 to 90 days</v>
      </c>
      <c r="F291" s="13">
        <v>1683843.8945620882</v>
      </c>
      <c r="G291" s="33">
        <v>1</v>
      </c>
      <c r="H291" s="25" t="str">
        <f>IF(G291=1,"Visa",IF(G291=2,"Master"))</f>
        <v>Visa</v>
      </c>
      <c r="I291" s="13" t="s">
        <v>46</v>
      </c>
    </row>
    <row r="292" spans="1:9" x14ac:dyDescent="0.25">
      <c r="A292" s="17">
        <v>2.022062700001E+26</v>
      </c>
      <c r="B292" s="19">
        <v>44739</v>
      </c>
      <c r="C292" s="20">
        <v>44974</v>
      </c>
      <c r="D292" s="28">
        <f>C292-DATE(2022,11,30)</f>
        <v>79</v>
      </c>
      <c r="E292" s="23" t="str">
        <f>IF(D292&lt;=30,"1 to 30 days", IF(D292&lt;=60, "31 to 60 days", IF(D292&lt;=90, "61 to 90 days", IF(D292&lt;=120,"91 to 120 days", IF(D292&lt;=150,"121 to 150 days",IF(D292&lt;=240,"151 to 240 days","Above 240 days"))))))</f>
        <v>61 to 90 days</v>
      </c>
      <c r="F292" s="13">
        <v>368918.38183075463</v>
      </c>
      <c r="G292" s="33">
        <v>1</v>
      </c>
      <c r="H292" s="25" t="str">
        <f>IF(G292=1,"Visa",IF(G292=2,"Master"))</f>
        <v>Visa</v>
      </c>
      <c r="I292" s="13" t="s">
        <v>37</v>
      </c>
    </row>
    <row r="293" spans="1:9" x14ac:dyDescent="0.25">
      <c r="A293" s="17">
        <v>2.022062700001E+26</v>
      </c>
      <c r="B293" s="19">
        <v>44739</v>
      </c>
      <c r="C293" s="20">
        <v>44974</v>
      </c>
      <c r="D293" s="28">
        <f>C293-DATE(2022,11,30)</f>
        <v>79</v>
      </c>
      <c r="E293" s="23" t="str">
        <f>IF(D293&lt;=30,"1 to 30 days", IF(D293&lt;=60, "31 to 60 days", IF(D293&lt;=90, "61 to 90 days", IF(D293&lt;=120,"91 to 120 days", IF(D293&lt;=150,"121 to 150 days",IF(D293&lt;=240,"151 to 240 days","Above 240 days"))))))</f>
        <v>61 to 90 days</v>
      </c>
      <c r="F293" s="13">
        <v>475657.49046273087</v>
      </c>
      <c r="G293" s="33">
        <v>1</v>
      </c>
      <c r="H293" s="25" t="str">
        <f>IF(G293=1,"Visa",IF(G293=2,"Master"))</f>
        <v>Visa</v>
      </c>
      <c r="I293" s="13" t="s">
        <v>36</v>
      </c>
    </row>
    <row r="294" spans="1:9" x14ac:dyDescent="0.25">
      <c r="A294" s="17">
        <v>2.022062700001E+26</v>
      </c>
      <c r="B294" s="19">
        <v>44739</v>
      </c>
      <c r="C294" s="20">
        <v>44974</v>
      </c>
      <c r="D294" s="28">
        <f>C294-DATE(2022,11,30)</f>
        <v>79</v>
      </c>
      <c r="E294" s="23" t="str">
        <f>IF(D294&lt;=30,"1 to 30 days", IF(D294&lt;=60, "31 to 60 days", IF(D294&lt;=90, "61 to 90 days", IF(D294&lt;=120,"91 to 120 days", IF(D294&lt;=150,"121 to 150 days",IF(D294&lt;=240,"151 to 240 days","Above 240 days"))))))</f>
        <v>61 to 90 days</v>
      </c>
      <c r="F294" s="13">
        <v>216166.2405097947</v>
      </c>
      <c r="G294" s="33">
        <v>1</v>
      </c>
      <c r="H294" s="25" t="str">
        <f>IF(G294=1,"Visa",IF(G294=2,"Master"))</f>
        <v>Visa</v>
      </c>
      <c r="I294" s="13" t="s">
        <v>38</v>
      </c>
    </row>
    <row r="295" spans="1:9" x14ac:dyDescent="0.25">
      <c r="A295" s="17">
        <v>2.022062700001E+26</v>
      </c>
      <c r="B295" s="19">
        <v>44739</v>
      </c>
      <c r="C295" s="20">
        <v>44974</v>
      </c>
      <c r="D295" s="28">
        <f>C295-DATE(2022,11,30)</f>
        <v>79</v>
      </c>
      <c r="E295" s="23" t="str">
        <f>IF(D295&lt;=30,"1 to 30 days", IF(D295&lt;=60, "31 to 60 days", IF(D295&lt;=90, "61 to 90 days", IF(D295&lt;=120,"91 to 120 days", IF(D295&lt;=150,"121 to 150 days",IF(D295&lt;=240,"151 to 240 days","Above 240 days"))))))</f>
        <v>61 to 90 days</v>
      </c>
      <c r="F295" s="13">
        <v>70136.666915566049</v>
      </c>
      <c r="G295" s="33">
        <v>1</v>
      </c>
      <c r="H295" s="25" t="str">
        <f>IF(G295=1,"Visa",IF(G295=2,"Master"))</f>
        <v>Visa</v>
      </c>
      <c r="I295" s="13" t="s">
        <v>35</v>
      </c>
    </row>
    <row r="296" spans="1:9" x14ac:dyDescent="0.25">
      <c r="A296" s="17">
        <v>2.0220630000010001E+26</v>
      </c>
      <c r="B296" s="19">
        <v>44742</v>
      </c>
      <c r="C296" s="20">
        <v>44974</v>
      </c>
      <c r="D296" s="28">
        <f>C296-DATE(2022,11,30)</f>
        <v>79</v>
      </c>
      <c r="E296" s="23" t="str">
        <f>IF(D296&lt;=30,"1 to 30 days", IF(D296&lt;=60, "31 to 60 days", IF(D296&lt;=90, "61 to 90 days", IF(D296&lt;=120,"91 to 120 days", IF(D296&lt;=150,"121 to 150 days",IF(D296&lt;=240,"151 to 240 days","Above 240 days"))))))</f>
        <v>61 to 90 days</v>
      </c>
      <c r="F296" s="13">
        <v>64153.493626170719</v>
      </c>
      <c r="G296" s="33">
        <v>2</v>
      </c>
      <c r="H296" s="25" t="str">
        <f>IF(G296=1,"Visa",IF(G296=2,"Master"))</f>
        <v>Master</v>
      </c>
      <c r="I296" s="13" t="s">
        <v>36</v>
      </c>
    </row>
    <row r="297" spans="1:9" x14ac:dyDescent="0.25">
      <c r="A297" s="17">
        <v>2.0220630000010001E+26</v>
      </c>
      <c r="B297" s="19">
        <v>44742</v>
      </c>
      <c r="C297" s="20">
        <v>44974</v>
      </c>
      <c r="D297" s="28">
        <f>C297-DATE(2022,11,30)</f>
        <v>79</v>
      </c>
      <c r="E297" s="23" t="str">
        <f>IF(D297&lt;=30,"1 to 30 days", IF(D297&lt;=60, "31 to 60 days", IF(D297&lt;=90, "61 to 90 days", IF(D297&lt;=120,"91 to 120 days", IF(D297&lt;=150,"121 to 150 days",IF(D297&lt;=240,"151 to 240 days","Above 240 days"))))))</f>
        <v>61 to 90 days</v>
      </c>
      <c r="F297" s="13">
        <v>40522.960830404008</v>
      </c>
      <c r="G297" s="33">
        <v>2</v>
      </c>
      <c r="H297" s="25" t="str">
        <f>IF(G297=1,"Visa",IF(G297=2,"Master"))</f>
        <v>Master</v>
      </c>
      <c r="I297" s="13" t="s">
        <v>35</v>
      </c>
    </row>
    <row r="298" spans="1:9" x14ac:dyDescent="0.25">
      <c r="A298" s="17">
        <v>2.0220830800010001E+26</v>
      </c>
      <c r="B298" s="19">
        <v>44803</v>
      </c>
      <c r="C298" s="20">
        <v>44974</v>
      </c>
      <c r="D298" s="28">
        <f>C298-DATE(2022,11,30)</f>
        <v>79</v>
      </c>
      <c r="E298" s="23" t="str">
        <f>IF(D298&lt;=30,"1 to 30 days", IF(D298&lt;=60, "31 to 60 days", IF(D298&lt;=90, "61 to 90 days", IF(D298&lt;=120,"91 to 120 days", IF(D298&lt;=150,"121 to 150 days",IF(D298&lt;=240,"151 to 240 days","Above 240 days"))))))</f>
        <v>61 to 90 days</v>
      </c>
      <c r="F298" s="13">
        <v>269471.50454497943</v>
      </c>
      <c r="G298" s="33">
        <v>2</v>
      </c>
      <c r="H298" s="25" t="str">
        <f>IF(G298=1,"Visa",IF(G298=2,"Master"))</f>
        <v>Master</v>
      </c>
      <c r="I298" s="13" t="s">
        <v>47</v>
      </c>
    </row>
    <row r="299" spans="1:9" x14ac:dyDescent="0.25">
      <c r="A299" s="17">
        <v>2.0220830800010001E+26</v>
      </c>
      <c r="B299" s="19">
        <v>44803</v>
      </c>
      <c r="C299" s="20">
        <v>44974</v>
      </c>
      <c r="D299" s="28">
        <f>C299-DATE(2022,11,30)</f>
        <v>79</v>
      </c>
      <c r="E299" s="23" t="str">
        <f>IF(D299&lt;=30,"1 to 30 days", IF(D299&lt;=60, "31 to 60 days", IF(D299&lt;=90, "61 to 90 days", IF(D299&lt;=120,"91 to 120 days", IF(D299&lt;=150,"121 to 150 days",IF(D299&lt;=240,"151 to 240 days","Above 240 days"))))))</f>
        <v>61 to 90 days</v>
      </c>
      <c r="F299" s="13">
        <v>10729.064347097736</v>
      </c>
      <c r="G299" s="33">
        <v>2</v>
      </c>
      <c r="H299" s="25" t="str">
        <f>IF(G299=1,"Visa",IF(G299=2,"Master"))</f>
        <v>Master</v>
      </c>
      <c r="I299" s="13" t="s">
        <v>46</v>
      </c>
    </row>
    <row r="300" spans="1:9" x14ac:dyDescent="0.25">
      <c r="A300" s="17">
        <v>2.0220830800010001E+26</v>
      </c>
      <c r="B300" s="19">
        <v>44803</v>
      </c>
      <c r="C300" s="20">
        <v>44974</v>
      </c>
      <c r="D300" s="28">
        <f>C300-DATE(2022,11,30)</f>
        <v>79</v>
      </c>
      <c r="E300" s="23" t="str">
        <f>IF(D300&lt;=30,"1 to 30 days", IF(D300&lt;=60, "31 to 60 days", IF(D300&lt;=90, "61 to 90 days", IF(D300&lt;=120,"91 to 120 days", IF(D300&lt;=150,"121 to 150 days",IF(D300&lt;=240,"151 to 240 days","Above 240 days"))))))</f>
        <v>61 to 90 days</v>
      </c>
      <c r="F300" s="13">
        <v>1736167.3291218451</v>
      </c>
      <c r="G300" s="33">
        <v>2</v>
      </c>
      <c r="H300" s="25" t="str">
        <f>IF(G300=1,"Visa",IF(G300=2,"Master"))</f>
        <v>Master</v>
      </c>
      <c r="I300" s="13" t="s">
        <v>40</v>
      </c>
    </row>
    <row r="301" spans="1:9" x14ac:dyDescent="0.25">
      <c r="A301" s="17">
        <v>2.0220914800009998E+26</v>
      </c>
      <c r="B301" s="19">
        <v>44818</v>
      </c>
      <c r="C301" s="20">
        <v>44974</v>
      </c>
      <c r="D301" s="28">
        <f>C301-DATE(2022,11,30)</f>
        <v>79</v>
      </c>
      <c r="E301" s="23" t="str">
        <f>IF(D301&lt;=30,"1 to 30 days", IF(D301&lt;=60, "31 to 60 days", IF(D301&lt;=90, "61 to 90 days", IF(D301&lt;=120,"91 to 120 days", IF(D301&lt;=150,"121 to 150 days",IF(D301&lt;=240,"151 to 240 days","Above 240 days"))))))</f>
        <v>61 to 90 days</v>
      </c>
      <c r="F301" s="13">
        <v>1719502.527496421</v>
      </c>
      <c r="G301" s="33">
        <v>1</v>
      </c>
      <c r="H301" s="25" t="str">
        <f>IF(G301=1,"Visa",IF(G301=2,"Master"))</f>
        <v>Visa</v>
      </c>
      <c r="I301" s="13" t="s">
        <v>45</v>
      </c>
    </row>
    <row r="302" spans="1:9" x14ac:dyDescent="0.25">
      <c r="A302" s="17">
        <v>2.0220914800009998E+26</v>
      </c>
      <c r="B302" s="19">
        <v>44818</v>
      </c>
      <c r="C302" s="20">
        <v>44974</v>
      </c>
      <c r="D302" s="28">
        <f>C302-DATE(2022,11,30)</f>
        <v>79</v>
      </c>
      <c r="E302" s="23" t="str">
        <f>IF(D302&lt;=30,"1 to 30 days", IF(D302&lt;=60, "31 to 60 days", IF(D302&lt;=90, "61 to 90 days", IF(D302&lt;=120,"91 to 120 days", IF(D302&lt;=150,"121 to 150 days",IF(D302&lt;=240,"151 to 240 days","Above 240 days"))))))</f>
        <v>61 to 90 days</v>
      </c>
      <c r="F302" s="13">
        <v>268826.95504040614</v>
      </c>
      <c r="G302" s="33">
        <v>1</v>
      </c>
      <c r="H302" s="25" t="str">
        <f>IF(G302=1,"Visa",IF(G302=2,"Master"))</f>
        <v>Visa</v>
      </c>
      <c r="I302" s="13" t="s">
        <v>47</v>
      </c>
    </row>
    <row r="303" spans="1:9" x14ac:dyDescent="0.25">
      <c r="A303" s="17">
        <v>2.0220914800009998E+26</v>
      </c>
      <c r="B303" s="19">
        <v>44818</v>
      </c>
      <c r="C303" s="20">
        <v>44974</v>
      </c>
      <c r="D303" s="28">
        <f>C303-DATE(2022,11,30)</f>
        <v>79</v>
      </c>
      <c r="E303" s="23" t="str">
        <f>IF(D303&lt;=30,"1 to 30 days", IF(D303&lt;=60, "31 to 60 days", IF(D303&lt;=90, "61 to 90 days", IF(D303&lt;=120,"91 to 120 days", IF(D303&lt;=150,"121 to 150 days",IF(D303&lt;=240,"151 to 240 days","Above 240 days"))))))</f>
        <v>61 to 90 days</v>
      </c>
      <c r="F303" s="13">
        <v>1537449.631178509</v>
      </c>
      <c r="G303" s="33">
        <v>1</v>
      </c>
      <c r="H303" s="25" t="str">
        <f>IF(G303=1,"Visa",IF(G303=2,"Master"))</f>
        <v>Visa</v>
      </c>
      <c r="I303" s="13" t="s">
        <v>46</v>
      </c>
    </row>
    <row r="304" spans="1:9" x14ac:dyDescent="0.25">
      <c r="A304" s="17">
        <v>2.0220914800009998E+26</v>
      </c>
      <c r="B304" s="19">
        <v>44818</v>
      </c>
      <c r="C304" s="20">
        <v>44974</v>
      </c>
      <c r="D304" s="28">
        <f>C304-DATE(2022,11,30)</f>
        <v>79</v>
      </c>
      <c r="E304" s="23" t="str">
        <f>IF(D304&lt;=30,"1 to 30 days", IF(D304&lt;=60, "31 to 60 days", IF(D304&lt;=90, "61 to 90 days", IF(D304&lt;=120,"91 to 120 days", IF(D304&lt;=150,"121 to 150 days",IF(D304&lt;=240,"151 to 240 days","Above 240 days"))))))</f>
        <v>61 to 90 days</v>
      </c>
      <c r="F304" s="13">
        <v>32484.246057464963</v>
      </c>
      <c r="G304" s="33">
        <v>1</v>
      </c>
      <c r="H304" s="25" t="str">
        <f>IF(G304=1,"Visa",IF(G304=2,"Master"))</f>
        <v>Visa</v>
      </c>
      <c r="I304" s="13" t="s">
        <v>41</v>
      </c>
    </row>
    <row r="305" spans="1:9" x14ac:dyDescent="0.25">
      <c r="A305" s="17">
        <v>2.022062700001E+26</v>
      </c>
      <c r="B305" s="19">
        <v>44739</v>
      </c>
      <c r="C305" s="20">
        <v>44979</v>
      </c>
      <c r="D305" s="28">
        <f>C305-DATE(2022,11,30)</f>
        <v>84</v>
      </c>
      <c r="E305" s="23" t="str">
        <f>IF(D305&lt;=30,"1 to 30 days", IF(D305&lt;=60, "31 to 60 days", IF(D305&lt;=90, "61 to 90 days", IF(D305&lt;=120,"91 to 120 days", IF(D305&lt;=150,"121 to 150 days",IF(D305&lt;=240,"151 to 240 days","Above 240 days"))))))</f>
        <v>61 to 90 days</v>
      </c>
      <c r="F305" s="13">
        <v>3219198.6117416909</v>
      </c>
      <c r="G305" s="33">
        <v>1</v>
      </c>
      <c r="H305" s="25" t="str">
        <f>IF(G305=1,"Visa",IF(G305=2,"Master"))</f>
        <v>Visa</v>
      </c>
      <c r="I305" s="13" t="s">
        <v>37</v>
      </c>
    </row>
    <row r="306" spans="1:9" x14ac:dyDescent="0.25">
      <c r="A306" s="17">
        <v>2.022062700001E+26</v>
      </c>
      <c r="B306" s="19">
        <v>44739</v>
      </c>
      <c r="C306" s="20">
        <v>44979</v>
      </c>
      <c r="D306" s="28">
        <f>C306-DATE(2022,11,30)</f>
        <v>84</v>
      </c>
      <c r="E306" s="23" t="str">
        <f>IF(D306&lt;=30,"1 to 30 days", IF(D306&lt;=60, "31 to 60 days", IF(D306&lt;=90, "61 to 90 days", IF(D306&lt;=120,"91 to 120 days", IF(D306&lt;=150,"121 to 150 days",IF(D306&lt;=240,"151 to 240 days","Above 240 days"))))))</f>
        <v>61 to 90 days</v>
      </c>
      <c r="F306" s="13">
        <v>5727015.1425186098</v>
      </c>
      <c r="G306" s="33">
        <v>1</v>
      </c>
      <c r="H306" s="25" t="str">
        <f>IF(G306=1,"Visa",IF(G306=2,"Master"))</f>
        <v>Visa</v>
      </c>
      <c r="I306" s="13" t="s">
        <v>36</v>
      </c>
    </row>
    <row r="307" spans="1:9" x14ac:dyDescent="0.25">
      <c r="A307" s="17">
        <v>2.022062700001E+26</v>
      </c>
      <c r="B307" s="19">
        <v>44739</v>
      </c>
      <c r="C307" s="20">
        <v>44979</v>
      </c>
      <c r="D307" s="28">
        <f>C307-DATE(2022,11,30)</f>
        <v>84</v>
      </c>
      <c r="E307" s="23" t="str">
        <f>IF(D307&lt;=30,"1 to 30 days", IF(D307&lt;=60, "31 to 60 days", IF(D307&lt;=90, "61 to 90 days", IF(D307&lt;=120,"91 to 120 days", IF(D307&lt;=150,"121 to 150 days",IF(D307&lt;=240,"151 to 240 days","Above 240 days"))))))</f>
        <v>61 to 90 days</v>
      </c>
      <c r="F307" s="13">
        <v>1436960.8112633787</v>
      </c>
      <c r="G307" s="33">
        <v>1</v>
      </c>
      <c r="H307" s="25" t="str">
        <f>IF(G307=1,"Visa",IF(G307=2,"Master"))</f>
        <v>Visa</v>
      </c>
      <c r="I307" s="13" t="s">
        <v>38</v>
      </c>
    </row>
    <row r="308" spans="1:9" x14ac:dyDescent="0.25">
      <c r="A308" s="17">
        <v>2.022062700001E+26</v>
      </c>
      <c r="B308" s="19">
        <v>44739</v>
      </c>
      <c r="C308" s="20">
        <v>44979</v>
      </c>
      <c r="D308" s="28">
        <f>C308-DATE(2022,11,30)</f>
        <v>84</v>
      </c>
      <c r="E308" s="23" t="str">
        <f>IF(D308&lt;=30,"1 to 30 days", IF(D308&lt;=60, "31 to 60 days", IF(D308&lt;=90, "61 to 90 days", IF(D308&lt;=120,"91 to 120 days", IF(D308&lt;=150,"121 to 150 days",IF(D308&lt;=240,"151 to 240 days","Above 240 days"))))))</f>
        <v>61 to 90 days</v>
      </c>
      <c r="F308" s="13">
        <v>619067.15819878934</v>
      </c>
      <c r="G308" s="33">
        <v>1</v>
      </c>
      <c r="H308" s="25" t="str">
        <f>IF(G308=1,"Visa",IF(G308=2,"Master"))</f>
        <v>Visa</v>
      </c>
      <c r="I308" s="13" t="s">
        <v>35</v>
      </c>
    </row>
    <row r="309" spans="1:9" x14ac:dyDescent="0.25">
      <c r="A309" s="17">
        <v>2.022062900001E+26</v>
      </c>
      <c r="B309" s="19">
        <v>44741</v>
      </c>
      <c r="C309" s="20">
        <v>44979</v>
      </c>
      <c r="D309" s="28">
        <f>C309-DATE(2022,11,30)</f>
        <v>84</v>
      </c>
      <c r="E309" s="23" t="str">
        <f>IF(D309&lt;=30,"1 to 30 days", IF(D309&lt;=60, "31 to 60 days", IF(D309&lt;=90, "61 to 90 days", IF(D309&lt;=120,"91 to 120 days", IF(D309&lt;=150,"121 to 150 days",IF(D309&lt;=240,"151 to 240 days","Above 240 days"))))))</f>
        <v>61 to 90 days</v>
      </c>
      <c r="F309" s="13">
        <v>1291833.9274151234</v>
      </c>
      <c r="G309" s="33">
        <v>1</v>
      </c>
      <c r="H309" s="25" t="str">
        <f>IF(G309=1,"Visa",IF(G309=2,"Master"))</f>
        <v>Visa</v>
      </c>
      <c r="I309" s="13" t="s">
        <v>37</v>
      </c>
    </row>
    <row r="310" spans="1:9" x14ac:dyDescent="0.25">
      <c r="A310" s="17">
        <v>2.022062900001E+26</v>
      </c>
      <c r="B310" s="19">
        <v>44741</v>
      </c>
      <c r="C310" s="20">
        <v>44979</v>
      </c>
      <c r="D310" s="28">
        <f>C310-DATE(2022,11,30)</f>
        <v>84</v>
      </c>
      <c r="E310" s="23" t="str">
        <f>IF(D310&lt;=30,"1 to 30 days", IF(D310&lt;=60, "31 to 60 days", IF(D310&lt;=90, "61 to 90 days", IF(D310&lt;=120,"91 to 120 days", IF(D310&lt;=150,"121 to 150 days",IF(D310&lt;=240,"151 to 240 days","Above 240 days"))))))</f>
        <v>61 to 90 days</v>
      </c>
      <c r="F310" s="13">
        <v>1491069.4261466339</v>
      </c>
      <c r="G310" s="33">
        <v>1</v>
      </c>
      <c r="H310" s="25" t="str">
        <f>IF(G310=1,"Visa",IF(G310=2,"Master"))</f>
        <v>Visa</v>
      </c>
      <c r="I310" s="13" t="s">
        <v>36</v>
      </c>
    </row>
    <row r="311" spans="1:9" x14ac:dyDescent="0.25">
      <c r="A311" s="17">
        <v>2.022062900001E+26</v>
      </c>
      <c r="B311" s="19">
        <v>44741</v>
      </c>
      <c r="C311" s="20">
        <v>44979</v>
      </c>
      <c r="D311" s="28">
        <f>C311-DATE(2022,11,30)</f>
        <v>84</v>
      </c>
      <c r="E311" s="23" t="str">
        <f>IF(D311&lt;=30,"1 to 30 days", IF(D311&lt;=60, "31 to 60 days", IF(D311&lt;=90, "61 to 90 days", IF(D311&lt;=120,"91 to 120 days", IF(D311&lt;=150,"121 to 150 days",IF(D311&lt;=240,"151 to 240 days","Above 240 days"))))))</f>
        <v>61 to 90 days</v>
      </c>
      <c r="F311" s="13">
        <v>617473.29897447594</v>
      </c>
      <c r="G311" s="33">
        <v>1</v>
      </c>
      <c r="H311" s="25" t="str">
        <f>IF(G311=1,"Visa",IF(G311=2,"Master"))</f>
        <v>Visa</v>
      </c>
      <c r="I311" s="13" t="s">
        <v>38</v>
      </c>
    </row>
    <row r="312" spans="1:9" x14ac:dyDescent="0.25">
      <c r="A312" s="17">
        <v>2.022062900001E+26</v>
      </c>
      <c r="B312" s="19">
        <v>44741</v>
      </c>
      <c r="C312" s="20">
        <v>44979</v>
      </c>
      <c r="D312" s="28">
        <f>C312-DATE(2022,11,30)</f>
        <v>84</v>
      </c>
      <c r="E312" s="23" t="str">
        <f>IF(D312&lt;=30,"1 to 30 days", IF(D312&lt;=60, "31 to 60 days", IF(D312&lt;=90, "61 to 90 days", IF(D312&lt;=120,"91 to 120 days", IF(D312&lt;=150,"121 to 150 days",IF(D312&lt;=240,"151 to 240 days","Above 240 days"))))))</f>
        <v>61 to 90 days</v>
      </c>
      <c r="F312" s="13">
        <v>175753.43108625649</v>
      </c>
      <c r="G312" s="33">
        <v>1</v>
      </c>
      <c r="H312" s="25" t="str">
        <f>IF(G312=1,"Visa",IF(G312=2,"Master"))</f>
        <v>Visa</v>
      </c>
      <c r="I312" s="13" t="s">
        <v>35</v>
      </c>
    </row>
    <row r="313" spans="1:9" x14ac:dyDescent="0.25">
      <c r="A313" s="17">
        <v>2.0220630000010001E+26</v>
      </c>
      <c r="B313" s="19">
        <v>44742</v>
      </c>
      <c r="C313" s="20">
        <v>44979</v>
      </c>
      <c r="D313" s="28">
        <f>C313-DATE(2022,11,30)</f>
        <v>84</v>
      </c>
      <c r="E313" s="23" t="str">
        <f>IF(D313&lt;=30,"1 to 30 days", IF(D313&lt;=60, "31 to 60 days", IF(D313&lt;=90, "61 to 90 days", IF(D313&lt;=120,"91 to 120 days", IF(D313&lt;=150,"121 to 150 days",IF(D313&lt;=240,"151 to 240 days","Above 240 days"))))))</f>
        <v>61 to 90 days</v>
      </c>
      <c r="F313" s="13">
        <v>212178.53366152226</v>
      </c>
      <c r="G313" s="33">
        <v>2</v>
      </c>
      <c r="H313" s="25" t="str">
        <f>IF(G313=1,"Visa",IF(G313=2,"Master"))</f>
        <v>Master</v>
      </c>
      <c r="I313" s="13" t="s">
        <v>35</v>
      </c>
    </row>
    <row r="314" spans="1:9" x14ac:dyDescent="0.25">
      <c r="A314" s="17">
        <v>2.0220707000009999E+26</v>
      </c>
      <c r="B314" s="19">
        <v>44749</v>
      </c>
      <c r="C314" s="20">
        <v>44979</v>
      </c>
      <c r="D314" s="28">
        <f>C314-DATE(2022,11,30)</f>
        <v>84</v>
      </c>
      <c r="E314" s="23" t="str">
        <f>IF(D314&lt;=30,"1 to 30 days", IF(D314&lt;=60, "31 to 60 days", IF(D314&lt;=90, "61 to 90 days", IF(D314&lt;=120,"91 to 120 days", IF(D314&lt;=150,"121 to 150 days",IF(D314&lt;=240,"151 to 240 days","Above 240 days"))))))</f>
        <v>61 to 90 days</v>
      </c>
      <c r="F314" s="13">
        <v>1967655.3271956118</v>
      </c>
      <c r="G314" s="33">
        <v>2</v>
      </c>
      <c r="H314" s="25" t="str">
        <f>IF(G314=1,"Visa",IF(G314=2,"Master"))</f>
        <v>Master</v>
      </c>
      <c r="I314" s="13" t="s">
        <v>40</v>
      </c>
    </row>
    <row r="315" spans="1:9" x14ac:dyDescent="0.25">
      <c r="A315" s="17">
        <v>2.0220707000009999E+26</v>
      </c>
      <c r="B315" s="19">
        <v>44749</v>
      </c>
      <c r="C315" s="20">
        <v>44979</v>
      </c>
      <c r="D315" s="28">
        <f>C315-DATE(2022,11,30)</f>
        <v>84</v>
      </c>
      <c r="E315" s="23" t="str">
        <f>IF(D315&lt;=30,"1 to 30 days", IF(D315&lt;=60, "31 to 60 days", IF(D315&lt;=90, "61 to 90 days", IF(D315&lt;=120,"91 to 120 days", IF(D315&lt;=150,"121 to 150 days",IF(D315&lt;=240,"151 to 240 days","Above 240 days"))))))</f>
        <v>61 to 90 days</v>
      </c>
      <c r="F315" s="13">
        <v>76691.63161802839</v>
      </c>
      <c r="G315" s="33">
        <v>2</v>
      </c>
      <c r="H315" s="25" t="str">
        <f>IF(G315=1,"Visa",IF(G315=2,"Master"))</f>
        <v>Master</v>
      </c>
      <c r="I315" s="13" t="s">
        <v>46</v>
      </c>
    </row>
    <row r="316" spans="1:9" x14ac:dyDescent="0.25">
      <c r="A316" s="17">
        <v>2.0220707000009999E+26</v>
      </c>
      <c r="B316" s="19">
        <v>44749</v>
      </c>
      <c r="C316" s="20">
        <v>44979</v>
      </c>
      <c r="D316" s="28">
        <f>C316-DATE(2022,11,30)</f>
        <v>84</v>
      </c>
      <c r="E316" s="23" t="str">
        <f>IF(D316&lt;=30,"1 to 30 days", IF(D316&lt;=60, "31 to 60 days", IF(D316&lt;=90, "61 to 90 days", IF(D316&lt;=120,"91 to 120 days", IF(D316&lt;=150,"121 to 150 days",IF(D316&lt;=240,"151 to 240 days","Above 240 days"))))))</f>
        <v>61 to 90 days</v>
      </c>
      <c r="F316" s="13">
        <v>122681.27871323851</v>
      </c>
      <c r="G316" s="33">
        <v>2</v>
      </c>
      <c r="H316" s="25" t="str">
        <f>IF(G316=1,"Visa",IF(G316=2,"Master"))</f>
        <v>Master</v>
      </c>
      <c r="I316" s="13" t="s">
        <v>45</v>
      </c>
    </row>
    <row r="317" spans="1:9" x14ac:dyDescent="0.25">
      <c r="A317" s="17">
        <v>2.0220707000009999E+26</v>
      </c>
      <c r="B317" s="19">
        <v>44749</v>
      </c>
      <c r="C317" s="20">
        <v>44979</v>
      </c>
      <c r="D317" s="28">
        <f>C317-DATE(2022,11,30)</f>
        <v>84</v>
      </c>
      <c r="E317" s="23" t="str">
        <f>IF(D317&lt;=30,"1 to 30 days", IF(D317&lt;=60, "31 to 60 days", IF(D317&lt;=90, "61 to 90 days", IF(D317&lt;=120,"91 to 120 days", IF(D317&lt;=150,"121 to 150 days",IF(D317&lt;=240,"151 to 240 days","Above 240 days"))))))</f>
        <v>61 to 90 days</v>
      </c>
      <c r="F317" s="13">
        <v>693037.15264637489</v>
      </c>
      <c r="G317" s="33">
        <v>2</v>
      </c>
      <c r="H317" s="25" t="str">
        <f>IF(G317=1,"Visa",IF(G317=2,"Master"))</f>
        <v>Master</v>
      </c>
      <c r="I317" s="13" t="s">
        <v>47</v>
      </c>
    </row>
    <row r="318" spans="1:9" x14ac:dyDescent="0.25">
      <c r="A318" s="17">
        <v>2.0220707000009999E+26</v>
      </c>
      <c r="B318" s="19">
        <v>44749</v>
      </c>
      <c r="C318" s="20">
        <v>44979</v>
      </c>
      <c r="D318" s="28">
        <f>C318-DATE(2022,11,30)</f>
        <v>84</v>
      </c>
      <c r="E318" s="23" t="str">
        <f>IF(D318&lt;=30,"1 to 30 days", IF(D318&lt;=60, "31 to 60 days", IF(D318&lt;=90, "61 to 90 days", IF(D318&lt;=120,"91 to 120 days", IF(D318&lt;=150,"121 to 150 days",IF(D318&lt;=240,"151 to 240 days","Above 240 days"))))))</f>
        <v>61 to 90 days</v>
      </c>
      <c r="F318" s="13">
        <v>55176.245394875201</v>
      </c>
      <c r="G318" s="33">
        <v>2</v>
      </c>
      <c r="H318" s="25" t="str">
        <f>IF(G318=1,"Visa",IF(G318=2,"Master"))</f>
        <v>Master</v>
      </c>
      <c r="I318" s="13" t="s">
        <v>41</v>
      </c>
    </row>
    <row r="319" spans="1:9" x14ac:dyDescent="0.25">
      <c r="A319" s="17">
        <v>2.0220830800010001E+26</v>
      </c>
      <c r="B319" s="19">
        <v>44803</v>
      </c>
      <c r="C319" s="20">
        <v>44979</v>
      </c>
      <c r="D319" s="28">
        <f>C319-DATE(2022,11,30)</f>
        <v>84</v>
      </c>
      <c r="E319" s="23" t="str">
        <f>IF(D319&lt;=30,"1 to 30 days", IF(D319&lt;=60, "31 to 60 days", IF(D319&lt;=90, "61 to 90 days", IF(D319&lt;=120,"91 to 120 days", IF(D319&lt;=150,"121 to 150 days",IF(D319&lt;=240,"151 to 240 days","Above 240 days"))))))</f>
        <v>61 to 90 days</v>
      </c>
      <c r="F319" s="13">
        <v>511460.98947385384</v>
      </c>
      <c r="G319" s="33">
        <v>2</v>
      </c>
      <c r="H319" s="25" t="str">
        <f>IF(G319=1,"Visa",IF(G319=2,"Master"))</f>
        <v>Master</v>
      </c>
      <c r="I319" s="13" t="s">
        <v>45</v>
      </c>
    </row>
    <row r="320" spans="1:9" x14ac:dyDescent="0.25">
      <c r="A320" s="17">
        <v>2.0220830800010001E+26</v>
      </c>
      <c r="B320" s="19">
        <v>44803</v>
      </c>
      <c r="C320" s="20">
        <v>44979</v>
      </c>
      <c r="D320" s="28">
        <f>C320-DATE(2022,11,30)</f>
        <v>84</v>
      </c>
      <c r="E320" s="23" t="str">
        <f>IF(D320&lt;=30,"1 to 30 days", IF(D320&lt;=60, "31 to 60 days", IF(D320&lt;=90, "61 to 90 days", IF(D320&lt;=120,"91 to 120 days", IF(D320&lt;=150,"121 to 150 days",IF(D320&lt;=240,"151 to 240 days","Above 240 days"))))))</f>
        <v>61 to 90 days</v>
      </c>
      <c r="F320" s="13">
        <v>2649717.6894837334</v>
      </c>
      <c r="G320" s="33">
        <v>2</v>
      </c>
      <c r="H320" s="25" t="str">
        <f>IF(G320=1,"Visa",IF(G320=2,"Master"))</f>
        <v>Master</v>
      </c>
      <c r="I320" s="13" t="s">
        <v>47</v>
      </c>
    </row>
    <row r="321" spans="1:9" x14ac:dyDescent="0.25">
      <c r="A321" s="17">
        <v>2.0220830800010001E+26</v>
      </c>
      <c r="B321" s="19">
        <v>44803</v>
      </c>
      <c r="C321" s="20">
        <v>44979</v>
      </c>
      <c r="D321" s="28">
        <f>C321-DATE(2022,11,30)</f>
        <v>84</v>
      </c>
      <c r="E321" s="23" t="str">
        <f>IF(D321&lt;=30,"1 to 30 days", IF(D321&lt;=60, "31 to 60 days", IF(D321&lt;=90, "61 to 90 days", IF(D321&lt;=120,"91 to 120 days", IF(D321&lt;=150,"121 to 150 days",IF(D321&lt;=240,"151 to 240 days","Above 240 days"))))))</f>
        <v>61 to 90 days</v>
      </c>
      <c r="F321" s="13">
        <v>264981.91151907045</v>
      </c>
      <c r="G321" s="33">
        <v>2</v>
      </c>
      <c r="H321" s="25" t="str">
        <f>IF(G321=1,"Visa",IF(G321=2,"Master"))</f>
        <v>Master</v>
      </c>
      <c r="I321" s="13" t="s">
        <v>46</v>
      </c>
    </row>
    <row r="322" spans="1:9" x14ac:dyDescent="0.25">
      <c r="A322" s="17">
        <v>2.0220830800010001E+26</v>
      </c>
      <c r="B322" s="19">
        <v>44803</v>
      </c>
      <c r="C322" s="20">
        <v>44979</v>
      </c>
      <c r="D322" s="28">
        <f>C322-DATE(2022,11,30)</f>
        <v>84</v>
      </c>
      <c r="E322" s="23" t="str">
        <f>IF(D322&lt;=30,"1 to 30 days", IF(D322&lt;=60, "31 to 60 days", IF(D322&lt;=90, "61 to 90 days", IF(D322&lt;=120,"91 to 120 days", IF(D322&lt;=150,"121 to 150 days",IF(D322&lt;=240,"151 to 240 days","Above 240 days"))))))</f>
        <v>61 to 90 days</v>
      </c>
      <c r="F322" s="13">
        <v>290703.46533968486</v>
      </c>
      <c r="G322" s="33">
        <v>2</v>
      </c>
      <c r="H322" s="25" t="str">
        <f>IF(G322=1,"Visa",IF(G322=2,"Master"))</f>
        <v>Master</v>
      </c>
      <c r="I322" s="13" t="s">
        <v>41</v>
      </c>
    </row>
    <row r="323" spans="1:9" x14ac:dyDescent="0.25">
      <c r="A323" s="17">
        <v>2.0220830800010001E+26</v>
      </c>
      <c r="B323" s="19">
        <v>44803</v>
      </c>
      <c r="C323" s="20">
        <v>44979</v>
      </c>
      <c r="D323" s="28">
        <f>C323-DATE(2022,11,30)</f>
        <v>84</v>
      </c>
      <c r="E323" s="23" t="str">
        <f>IF(D323&lt;=30,"1 to 30 days", IF(D323&lt;=60, "31 to 60 days", IF(D323&lt;=90, "61 to 90 days", IF(D323&lt;=120,"91 to 120 days", IF(D323&lt;=150,"121 to 150 days",IF(D323&lt;=240,"151 to 240 days","Above 240 days"))))))</f>
        <v>61 to 90 days</v>
      </c>
      <c r="F323" s="13">
        <v>7567055.9025032371</v>
      </c>
      <c r="G323" s="33">
        <v>2</v>
      </c>
      <c r="H323" s="25" t="str">
        <f>IF(G323=1,"Visa",IF(G323=2,"Master"))</f>
        <v>Master</v>
      </c>
      <c r="I323" s="13" t="s">
        <v>40</v>
      </c>
    </row>
    <row r="324" spans="1:9" x14ac:dyDescent="0.25">
      <c r="A324" s="17">
        <v>2.022091380001E+26</v>
      </c>
      <c r="B324" s="19">
        <v>44817</v>
      </c>
      <c r="C324" s="20">
        <v>44979</v>
      </c>
      <c r="D324" s="28">
        <f>C324-DATE(2022,11,30)</f>
        <v>84</v>
      </c>
      <c r="E324" s="23" t="str">
        <f>IF(D324&lt;=30,"1 to 30 days", IF(D324&lt;=60, "31 to 60 days", IF(D324&lt;=90, "61 to 90 days", IF(D324&lt;=120,"91 to 120 days", IF(D324&lt;=150,"121 to 150 days",IF(D324&lt;=240,"151 to 240 days","Above 240 days"))))))</f>
        <v>61 to 90 days</v>
      </c>
      <c r="F324" s="13">
        <v>4430367.7672715578</v>
      </c>
      <c r="G324" s="33">
        <v>1</v>
      </c>
      <c r="H324" s="25" t="str">
        <f>IF(G324=1,"Visa",IF(G324=2,"Master"))</f>
        <v>Visa</v>
      </c>
      <c r="I324" s="13" t="s">
        <v>45</v>
      </c>
    </row>
    <row r="325" spans="1:9" x14ac:dyDescent="0.25">
      <c r="A325" s="17">
        <v>2.022091380001E+26</v>
      </c>
      <c r="B325" s="19">
        <v>44817</v>
      </c>
      <c r="C325" s="20">
        <v>44979</v>
      </c>
      <c r="D325" s="28">
        <f>C325-DATE(2022,11,30)</f>
        <v>84</v>
      </c>
      <c r="E325" s="23" t="str">
        <f>IF(D325&lt;=30,"1 to 30 days", IF(D325&lt;=60, "31 to 60 days", IF(D325&lt;=90, "61 to 90 days", IF(D325&lt;=120,"91 to 120 days", IF(D325&lt;=150,"121 to 150 days",IF(D325&lt;=240,"151 to 240 days","Above 240 days"))))))</f>
        <v>61 to 90 days</v>
      </c>
      <c r="F325" s="13">
        <v>2280807.9887614064</v>
      </c>
      <c r="G325" s="33">
        <v>1</v>
      </c>
      <c r="H325" s="25" t="str">
        <f>IF(G325=1,"Visa",IF(G325=2,"Master"))</f>
        <v>Visa</v>
      </c>
      <c r="I325" s="13" t="s">
        <v>47</v>
      </c>
    </row>
    <row r="326" spans="1:9" x14ac:dyDescent="0.25">
      <c r="A326" s="17">
        <v>2.022091380001E+26</v>
      </c>
      <c r="B326" s="19">
        <v>44817</v>
      </c>
      <c r="C326" s="20">
        <v>44979</v>
      </c>
      <c r="D326" s="28">
        <f>C326-DATE(2022,11,30)</f>
        <v>84</v>
      </c>
      <c r="E326" s="23" t="str">
        <f>IF(D326&lt;=30,"1 to 30 days", IF(D326&lt;=60, "31 to 60 days", IF(D326&lt;=90, "61 to 90 days", IF(D326&lt;=120,"91 to 120 days", IF(D326&lt;=150,"121 to 150 days",IF(D326&lt;=240,"151 to 240 days","Above 240 days"))))))</f>
        <v>61 to 90 days</v>
      </c>
      <c r="F326" s="13">
        <v>3140792.4055843605</v>
      </c>
      <c r="G326" s="33">
        <v>1</v>
      </c>
      <c r="H326" s="25" t="str">
        <f>IF(G326=1,"Visa",IF(G326=2,"Master"))</f>
        <v>Visa</v>
      </c>
      <c r="I326" s="13" t="s">
        <v>46</v>
      </c>
    </row>
    <row r="327" spans="1:9" x14ac:dyDescent="0.25">
      <c r="A327" s="17">
        <v>2.022091380001E+26</v>
      </c>
      <c r="B327" s="19">
        <v>44817</v>
      </c>
      <c r="C327" s="20">
        <v>44979</v>
      </c>
      <c r="D327" s="28">
        <f>C327-DATE(2022,11,30)</f>
        <v>84</v>
      </c>
      <c r="E327" s="23" t="str">
        <f>IF(D327&lt;=30,"1 to 30 days", IF(D327&lt;=60, "31 to 60 days", IF(D327&lt;=90, "61 to 90 days", IF(D327&lt;=120,"91 to 120 days", IF(D327&lt;=150,"121 to 150 days",IF(D327&lt;=240,"151 to 240 days","Above 240 days"))))))</f>
        <v>61 to 90 days</v>
      </c>
      <c r="F327" s="13">
        <v>144849.60802578408</v>
      </c>
      <c r="G327" s="33">
        <v>1</v>
      </c>
      <c r="H327" s="25" t="str">
        <f>IF(G327=1,"Visa",IF(G327=2,"Master"))</f>
        <v>Visa</v>
      </c>
      <c r="I327" s="13" t="s">
        <v>41</v>
      </c>
    </row>
    <row r="328" spans="1:9" x14ac:dyDescent="0.25">
      <c r="A328" s="17">
        <v>2.0220914800009998E+26</v>
      </c>
      <c r="B328" s="19">
        <v>44818</v>
      </c>
      <c r="C328" s="20">
        <v>44979</v>
      </c>
      <c r="D328" s="28">
        <f>C328-DATE(2022,11,30)</f>
        <v>84</v>
      </c>
      <c r="E328" s="23" t="str">
        <f>IF(D328&lt;=30,"1 to 30 days", IF(D328&lt;=60, "31 to 60 days", IF(D328&lt;=90, "61 to 90 days", IF(D328&lt;=120,"91 to 120 days", IF(D328&lt;=150,"121 to 150 days",IF(D328&lt;=240,"151 to 240 days","Above 240 days"))))))</f>
        <v>61 to 90 days</v>
      </c>
      <c r="F328" s="13">
        <v>1689512.2233751221</v>
      </c>
      <c r="G328" s="33">
        <v>1</v>
      </c>
      <c r="H328" s="25" t="str">
        <f>IF(G328=1,"Visa",IF(G328=2,"Master"))</f>
        <v>Visa</v>
      </c>
      <c r="I328" s="13" t="s">
        <v>47</v>
      </c>
    </row>
    <row r="329" spans="1:9" x14ac:dyDescent="0.25">
      <c r="A329" s="17">
        <v>2.0220914800009998E+26</v>
      </c>
      <c r="B329" s="19">
        <v>44818</v>
      </c>
      <c r="C329" s="20">
        <v>44979</v>
      </c>
      <c r="D329" s="28">
        <f>C329-DATE(2022,11,30)</f>
        <v>84</v>
      </c>
      <c r="E329" s="23" t="str">
        <f>IF(D329&lt;=30,"1 to 30 days", IF(D329&lt;=60, "31 to 60 days", IF(D329&lt;=90, "61 to 90 days", IF(D329&lt;=120,"91 to 120 days", IF(D329&lt;=150,"121 to 150 days",IF(D329&lt;=240,"151 to 240 days","Above 240 days"))))))</f>
        <v>61 to 90 days</v>
      </c>
      <c r="F329" s="13">
        <v>1130681.0894798625</v>
      </c>
      <c r="G329" s="33">
        <v>1</v>
      </c>
      <c r="H329" s="25" t="str">
        <f>IF(G329=1,"Visa",IF(G329=2,"Master"))</f>
        <v>Visa</v>
      </c>
      <c r="I329" s="13" t="s">
        <v>41</v>
      </c>
    </row>
    <row r="330" spans="1:9" x14ac:dyDescent="0.25">
      <c r="A330" s="17">
        <v>2.022102680001E+26</v>
      </c>
      <c r="B330" s="19">
        <v>44860</v>
      </c>
      <c r="C330" s="20">
        <v>44979</v>
      </c>
      <c r="D330" s="28">
        <f>C330-DATE(2022,11,30)</f>
        <v>84</v>
      </c>
      <c r="E330" s="23" t="str">
        <f>IF(D330&lt;=30,"1 to 30 days", IF(D330&lt;=60, "31 to 60 days", IF(D330&lt;=90, "61 to 90 days", IF(D330&lt;=120,"91 to 120 days", IF(D330&lt;=150,"121 to 150 days",IF(D330&lt;=240,"151 to 240 days","Above 240 days"))))))</f>
        <v>61 to 90 days</v>
      </c>
      <c r="F330" s="13">
        <v>63529.314514272373</v>
      </c>
      <c r="G330" s="33">
        <v>1</v>
      </c>
      <c r="H330" s="25" t="str">
        <f>IF(G330=1,"Visa",IF(G330=2,"Master"))</f>
        <v>Visa</v>
      </c>
      <c r="I330" s="13" t="s">
        <v>41</v>
      </c>
    </row>
    <row r="331" spans="1:9" x14ac:dyDescent="0.25">
      <c r="A331" s="17">
        <v>2.022102680001E+26</v>
      </c>
      <c r="B331" s="19">
        <v>44861</v>
      </c>
      <c r="C331" s="20">
        <v>44979</v>
      </c>
      <c r="D331" s="28">
        <f>C331-DATE(2022,11,30)</f>
        <v>84</v>
      </c>
      <c r="E331" s="23" t="str">
        <f>IF(D331&lt;=30,"1 to 30 days", IF(D331&lt;=60, "31 to 60 days", IF(D331&lt;=90, "61 to 90 days", IF(D331&lt;=120,"91 to 120 days", IF(D331&lt;=150,"121 to 150 days",IF(D331&lt;=240,"151 to 240 days","Above 240 days"))))))</f>
        <v>61 to 90 days</v>
      </c>
      <c r="F331" s="13">
        <v>67050.256896394116</v>
      </c>
      <c r="G331" s="33">
        <v>2</v>
      </c>
      <c r="H331" s="25" t="str">
        <f>IF(G331=1,"Visa",IF(G331=2,"Master"))</f>
        <v>Master</v>
      </c>
      <c r="I331" s="13" t="s">
        <v>46</v>
      </c>
    </row>
    <row r="332" spans="1:9" x14ac:dyDescent="0.25">
      <c r="A332" s="17">
        <v>2.022102680001E+26</v>
      </c>
      <c r="B332" s="19">
        <v>44861</v>
      </c>
      <c r="C332" s="20">
        <v>44979</v>
      </c>
      <c r="D332" s="28">
        <f>C332-DATE(2022,11,30)</f>
        <v>84</v>
      </c>
      <c r="E332" s="23" t="str">
        <f>IF(D332&lt;=30,"1 to 30 days", IF(D332&lt;=60, "31 to 60 days", IF(D332&lt;=90, "61 to 90 days", IF(D332&lt;=120,"91 to 120 days", IF(D332&lt;=150,"121 to 150 days",IF(D332&lt;=240,"151 to 240 days","Above 240 days"))))))</f>
        <v>61 to 90 days</v>
      </c>
      <c r="F332" s="13">
        <v>1198574.8800235279</v>
      </c>
      <c r="G332" s="33">
        <v>2</v>
      </c>
      <c r="H332" s="25" t="str">
        <f>IF(G332=1,"Visa",IF(G332=2,"Master"))</f>
        <v>Master</v>
      </c>
      <c r="I332" s="13" t="s">
        <v>47</v>
      </c>
    </row>
    <row r="333" spans="1:9" x14ac:dyDescent="0.25">
      <c r="A333" s="17">
        <v>2.022102680001E+26</v>
      </c>
      <c r="B333" s="19">
        <v>44862</v>
      </c>
      <c r="C333" s="20">
        <v>44979</v>
      </c>
      <c r="D333" s="28">
        <f>C333-DATE(2022,11,30)</f>
        <v>84</v>
      </c>
      <c r="E333" s="23" t="str">
        <f>IF(D333&lt;=30,"1 to 30 days", IF(D333&lt;=60, "31 to 60 days", IF(D333&lt;=90, "61 to 90 days", IF(D333&lt;=120,"91 to 120 days", IF(D333&lt;=150,"121 to 150 days",IF(D333&lt;=240,"151 to 240 days","Above 240 days"))))))</f>
        <v>61 to 90 days</v>
      </c>
      <c r="F333" s="13">
        <v>6923917.418985338</v>
      </c>
      <c r="G333" s="33">
        <v>1</v>
      </c>
      <c r="H333" s="25" t="str">
        <f>IF(G333=1,"Visa",IF(G333=2,"Master"))</f>
        <v>Visa</v>
      </c>
      <c r="I333" s="13" t="s">
        <v>46</v>
      </c>
    </row>
    <row r="334" spans="1:9" x14ac:dyDescent="0.25">
      <c r="A334" s="17">
        <v>2.022102680001E+26</v>
      </c>
      <c r="B334" s="19">
        <v>44862</v>
      </c>
      <c r="C334" s="20">
        <v>44979</v>
      </c>
      <c r="D334" s="28">
        <f>C334-DATE(2022,11,30)</f>
        <v>84</v>
      </c>
      <c r="E334" s="23" t="str">
        <f>IF(D334&lt;=30,"1 to 30 days", IF(D334&lt;=60, "31 to 60 days", IF(D334&lt;=90, "61 to 90 days", IF(D334&lt;=120,"91 to 120 days", IF(D334&lt;=150,"121 to 150 days",IF(D334&lt;=240,"151 to 240 days","Above 240 days"))))))</f>
        <v>61 to 90 days</v>
      </c>
      <c r="F334" s="13">
        <v>6434182.9188923314</v>
      </c>
      <c r="G334" s="33">
        <v>1</v>
      </c>
      <c r="H334" s="25" t="str">
        <f>IF(G334=1,"Visa",IF(G334=2,"Master"))</f>
        <v>Visa</v>
      </c>
      <c r="I334" s="13" t="s">
        <v>45</v>
      </c>
    </row>
    <row r="335" spans="1:9" x14ac:dyDescent="0.25">
      <c r="A335" s="17">
        <v>2.022102680001E+26</v>
      </c>
      <c r="B335" s="19">
        <v>44862</v>
      </c>
      <c r="C335" s="20">
        <v>44979</v>
      </c>
      <c r="D335" s="28">
        <f>C335-DATE(2022,11,30)</f>
        <v>84</v>
      </c>
      <c r="E335" s="23" t="str">
        <f>IF(D335&lt;=30,"1 to 30 days", IF(D335&lt;=60, "31 to 60 days", IF(D335&lt;=90, "61 to 90 days", IF(D335&lt;=120,"91 to 120 days", IF(D335&lt;=150,"121 to 150 days",IF(D335&lt;=240,"151 to 240 days","Above 240 days"))))))</f>
        <v>61 to 90 days</v>
      </c>
      <c r="F335" s="13">
        <v>665361.63982382184</v>
      </c>
      <c r="G335" s="33">
        <v>1</v>
      </c>
      <c r="H335" s="25" t="str">
        <f>IF(G335=1,"Visa",IF(G335=2,"Master"))</f>
        <v>Visa</v>
      </c>
      <c r="I335" s="13" t="s">
        <v>47</v>
      </c>
    </row>
    <row r="336" spans="1:9" x14ac:dyDescent="0.25">
      <c r="A336" s="17">
        <v>2.022102680001E+26</v>
      </c>
      <c r="B336" s="19">
        <v>44865</v>
      </c>
      <c r="C336" s="20">
        <v>44979</v>
      </c>
      <c r="D336" s="28">
        <f>C336-DATE(2022,11,30)</f>
        <v>84</v>
      </c>
      <c r="E336" s="23" t="str">
        <f>IF(D336&lt;=30,"1 to 30 days", IF(D336&lt;=60, "31 to 60 days", IF(D336&lt;=90, "61 to 90 days", IF(D336&lt;=120,"91 to 120 days", IF(D336&lt;=150,"121 to 150 days",IF(D336&lt;=240,"151 to 240 days","Above 240 days"))))))</f>
        <v>61 to 90 days</v>
      </c>
      <c r="F336" s="13">
        <v>2917547.5782261109</v>
      </c>
      <c r="G336" s="33">
        <v>1</v>
      </c>
      <c r="H336" s="25" t="str">
        <f>IF(G336=1,"Visa",IF(G336=2,"Master"))</f>
        <v>Visa</v>
      </c>
      <c r="I336" s="13" t="s">
        <v>46</v>
      </c>
    </row>
    <row r="337" spans="1:9" x14ac:dyDescent="0.25">
      <c r="A337" s="17">
        <v>2.022102680001E+26</v>
      </c>
      <c r="B337" s="19">
        <v>44865</v>
      </c>
      <c r="C337" s="20">
        <v>44979</v>
      </c>
      <c r="D337" s="28">
        <f>C337-DATE(2022,11,30)</f>
        <v>84</v>
      </c>
      <c r="E337" s="23" t="str">
        <f>IF(D337&lt;=30,"1 to 30 days", IF(D337&lt;=60, "31 to 60 days", IF(D337&lt;=90, "61 to 90 days", IF(D337&lt;=120,"91 to 120 days", IF(D337&lt;=150,"121 to 150 days",IF(D337&lt;=240,"151 to 240 days","Above 240 days"))))))</f>
        <v>61 to 90 days</v>
      </c>
      <c r="F337" s="13">
        <v>3016597.2834554971</v>
      </c>
      <c r="G337" s="33">
        <v>1</v>
      </c>
      <c r="H337" s="25" t="str">
        <f>IF(G337=1,"Visa",IF(G337=2,"Master"))</f>
        <v>Visa</v>
      </c>
      <c r="I337" s="13" t="s">
        <v>45</v>
      </c>
    </row>
    <row r="338" spans="1:9" x14ac:dyDescent="0.25">
      <c r="A338" s="17">
        <v>2.022102680001E+26</v>
      </c>
      <c r="B338" s="19">
        <v>44865</v>
      </c>
      <c r="C338" s="20">
        <v>44979</v>
      </c>
      <c r="D338" s="28">
        <f>C338-DATE(2022,11,30)</f>
        <v>84</v>
      </c>
      <c r="E338" s="23" t="str">
        <f>IF(D338&lt;=30,"1 to 30 days", IF(D338&lt;=60, "31 to 60 days", IF(D338&lt;=90, "61 to 90 days", IF(D338&lt;=120,"91 to 120 days", IF(D338&lt;=150,"121 to 150 days",IF(D338&lt;=240,"151 to 240 days","Above 240 days"))))))</f>
        <v>61 to 90 days</v>
      </c>
      <c r="F338" s="13">
        <v>1485869.702115977</v>
      </c>
      <c r="G338" s="33">
        <v>1</v>
      </c>
      <c r="H338" s="25" t="str">
        <f>IF(G338=1,"Visa",IF(G338=2,"Master"))</f>
        <v>Visa</v>
      </c>
      <c r="I338" s="13" t="s">
        <v>47</v>
      </c>
    </row>
    <row r="339" spans="1:9" x14ac:dyDescent="0.25">
      <c r="A339" s="17">
        <v>2.022102680001E+26</v>
      </c>
      <c r="B339" s="19">
        <v>44865</v>
      </c>
      <c r="C339" s="20">
        <v>44979</v>
      </c>
      <c r="D339" s="28">
        <f>C339-DATE(2022,11,30)</f>
        <v>84</v>
      </c>
      <c r="E339" s="23" t="str">
        <f>IF(D339&lt;=30,"1 to 30 days", IF(D339&lt;=60, "31 to 60 days", IF(D339&lt;=90, "61 to 90 days", IF(D339&lt;=120,"91 to 120 days", IF(D339&lt;=150,"121 to 150 days",IF(D339&lt;=240,"151 to 240 days","Above 240 days"))))))</f>
        <v>61 to 90 days</v>
      </c>
      <c r="F339" s="13">
        <v>821808.37514944992</v>
      </c>
      <c r="G339" s="33">
        <v>1</v>
      </c>
      <c r="H339" s="25" t="str">
        <f>IF(G339=1,"Visa",IF(G339=2,"Master"))</f>
        <v>Visa</v>
      </c>
      <c r="I339" s="13" t="s">
        <v>41</v>
      </c>
    </row>
    <row r="340" spans="1:9" x14ac:dyDescent="0.25">
      <c r="A340" s="17">
        <v>2.022102680001E+26</v>
      </c>
      <c r="B340" s="19">
        <v>44910</v>
      </c>
      <c r="C340" s="20">
        <v>44979</v>
      </c>
      <c r="D340" s="28">
        <f>C340-DATE(2022,11,30)</f>
        <v>84</v>
      </c>
      <c r="E340" s="23" t="str">
        <f>IF(D340&lt;=30,"1 to 30 days", IF(D340&lt;=60, "31 to 60 days", IF(D340&lt;=90, "61 to 90 days", IF(D340&lt;=120,"91 to 120 days", IF(D340&lt;=150,"121 to 150 days",IF(D340&lt;=240,"151 to 240 days","Above 240 days"))))))</f>
        <v>61 to 90 days</v>
      </c>
      <c r="F340" s="13">
        <v>15753116.024516312</v>
      </c>
      <c r="G340" s="33">
        <v>2</v>
      </c>
      <c r="H340" s="25" t="str">
        <f>IF(G340=1,"Visa",IF(G340=2,"Master"))</f>
        <v>Master</v>
      </c>
      <c r="I340" s="13" t="s">
        <v>40</v>
      </c>
    </row>
    <row r="341" spans="1:9" x14ac:dyDescent="0.25">
      <c r="A341" s="17">
        <v>2.022102680001E+26</v>
      </c>
      <c r="B341" s="19">
        <v>44922</v>
      </c>
      <c r="C341" s="20">
        <v>44979</v>
      </c>
      <c r="D341" s="28">
        <f>C341-DATE(2022,11,30)</f>
        <v>84</v>
      </c>
      <c r="E341" s="23" t="str">
        <f>IF(D341&lt;=30,"1 to 30 days", IF(D341&lt;=60, "31 to 60 days", IF(D341&lt;=90, "61 to 90 days", IF(D341&lt;=120,"91 to 120 days", IF(D341&lt;=150,"121 to 150 days",IF(D341&lt;=240,"151 to 240 days","Above 240 days"))))))</f>
        <v>61 to 90 days</v>
      </c>
      <c r="F341" s="13">
        <v>36780.988097670946</v>
      </c>
      <c r="G341" s="33">
        <v>1</v>
      </c>
      <c r="H341" s="25" t="str">
        <f>IF(G341=1,"Visa",IF(G341=2,"Master"))</f>
        <v>Visa</v>
      </c>
      <c r="I341" s="13" t="s">
        <v>41</v>
      </c>
    </row>
    <row r="342" spans="1:9" x14ac:dyDescent="0.25">
      <c r="A342" s="17">
        <v>2.0220707000009999E+26</v>
      </c>
      <c r="B342" s="19">
        <v>44749</v>
      </c>
      <c r="C342" s="20">
        <v>44980</v>
      </c>
      <c r="D342" s="28">
        <f>C342-DATE(2022,11,30)</f>
        <v>85</v>
      </c>
      <c r="E342" s="23" t="str">
        <f>IF(D342&lt;=30,"1 to 30 days", IF(D342&lt;=60, "31 to 60 days", IF(D342&lt;=90, "61 to 90 days", IF(D342&lt;=120,"91 to 120 days", IF(D342&lt;=150,"121 to 150 days",IF(D342&lt;=240,"151 to 240 days","Above 240 days"))))))</f>
        <v>61 to 90 days</v>
      </c>
      <c r="F342" s="13">
        <v>421362.81567127403</v>
      </c>
      <c r="G342" s="33">
        <v>2</v>
      </c>
      <c r="H342" s="25" t="str">
        <f>IF(G342=1,"Visa",IF(G342=2,"Master"))</f>
        <v>Master</v>
      </c>
      <c r="I342" s="13" t="s">
        <v>40</v>
      </c>
    </row>
    <row r="343" spans="1:9" x14ac:dyDescent="0.25">
      <c r="A343" s="17">
        <v>2.0220707000009999E+26</v>
      </c>
      <c r="B343" s="19">
        <v>44749</v>
      </c>
      <c r="C343" s="20">
        <v>44980</v>
      </c>
      <c r="D343" s="28">
        <f>C343-DATE(2022,11,30)</f>
        <v>85</v>
      </c>
      <c r="E343" s="23" t="str">
        <f>IF(D343&lt;=30,"1 to 30 days", IF(D343&lt;=60, "31 to 60 days", IF(D343&lt;=90, "61 to 90 days", IF(D343&lt;=120,"91 to 120 days", IF(D343&lt;=150,"121 to 150 days",IF(D343&lt;=240,"151 to 240 days","Above 240 days"))))))</f>
        <v>61 to 90 days</v>
      </c>
      <c r="F343" s="13">
        <v>12775.207802232371</v>
      </c>
      <c r="G343" s="33">
        <v>2</v>
      </c>
      <c r="H343" s="25" t="str">
        <f>IF(G343=1,"Visa",IF(G343=2,"Master"))</f>
        <v>Master</v>
      </c>
      <c r="I343" s="13" t="s">
        <v>46</v>
      </c>
    </row>
    <row r="344" spans="1:9" x14ac:dyDescent="0.25">
      <c r="A344" s="17">
        <v>2.0220707000009999E+26</v>
      </c>
      <c r="B344" s="19">
        <v>44749</v>
      </c>
      <c r="C344" s="20">
        <v>44980</v>
      </c>
      <c r="D344" s="28">
        <f>C344-DATE(2022,11,30)</f>
        <v>85</v>
      </c>
      <c r="E344" s="23" t="str">
        <f>IF(D344&lt;=30,"1 to 30 days", IF(D344&lt;=60, "31 to 60 days", IF(D344&lt;=90, "61 to 90 days", IF(D344&lt;=120,"91 to 120 days", IF(D344&lt;=150,"121 to 150 days",IF(D344&lt;=240,"151 to 240 days","Above 240 days"))))))</f>
        <v>61 to 90 days</v>
      </c>
      <c r="F344" s="13">
        <v>25635.435011306399</v>
      </c>
      <c r="G344" s="33">
        <v>2</v>
      </c>
      <c r="H344" s="25" t="str">
        <f>IF(G344=1,"Visa",IF(G344=2,"Master"))</f>
        <v>Master</v>
      </c>
      <c r="I344" s="13" t="s">
        <v>45</v>
      </c>
    </row>
    <row r="345" spans="1:9" x14ac:dyDescent="0.25">
      <c r="A345" s="17">
        <v>2.0220707000009999E+26</v>
      </c>
      <c r="B345" s="19">
        <v>44749</v>
      </c>
      <c r="C345" s="20">
        <v>44980</v>
      </c>
      <c r="D345" s="28">
        <f>C345-DATE(2022,11,30)</f>
        <v>85</v>
      </c>
      <c r="E345" s="23" t="str">
        <f>IF(D345&lt;=30,"1 to 30 days", IF(D345&lt;=60, "31 to 60 days", IF(D345&lt;=90, "61 to 90 days", IF(D345&lt;=120,"91 to 120 days", IF(D345&lt;=150,"121 to 150 days",IF(D345&lt;=240,"151 to 240 days","Above 240 days"))))))</f>
        <v>61 to 90 days</v>
      </c>
      <c r="F345" s="13">
        <v>143034.51910782995</v>
      </c>
      <c r="G345" s="33">
        <v>2</v>
      </c>
      <c r="H345" s="25" t="str">
        <f>IF(G345=1,"Visa",IF(G345=2,"Master"))</f>
        <v>Master</v>
      </c>
      <c r="I345" s="13" t="s">
        <v>47</v>
      </c>
    </row>
    <row r="346" spans="1:9" x14ac:dyDescent="0.25">
      <c r="A346" s="17">
        <v>2.0220707000009999E+26</v>
      </c>
      <c r="B346" s="19">
        <v>44749</v>
      </c>
      <c r="C346" s="20">
        <v>44980</v>
      </c>
      <c r="D346" s="28">
        <f>C346-DATE(2022,11,30)</f>
        <v>85</v>
      </c>
      <c r="E346" s="23" t="str">
        <f>IF(D346&lt;=30,"1 to 30 days", IF(D346&lt;=60, "31 to 60 days", IF(D346&lt;=90, "61 to 90 days", IF(D346&lt;=120,"91 to 120 days", IF(D346&lt;=150,"121 to 150 days",IF(D346&lt;=240,"151 to 240 days","Above 240 days"))))))</f>
        <v>61 to 90 days</v>
      </c>
      <c r="F346" s="13">
        <v>11541.639976154316</v>
      </c>
      <c r="G346" s="33">
        <v>2</v>
      </c>
      <c r="H346" s="25" t="str">
        <f>IF(G346=1,"Visa",IF(G346=2,"Master"))</f>
        <v>Master</v>
      </c>
      <c r="I346" s="13" t="s">
        <v>41</v>
      </c>
    </row>
    <row r="347" spans="1:9" x14ac:dyDescent="0.25">
      <c r="A347" s="17">
        <v>2.0220830800010001E+26</v>
      </c>
      <c r="B347" s="19">
        <v>44803</v>
      </c>
      <c r="C347" s="20">
        <v>44980</v>
      </c>
      <c r="D347" s="28">
        <f>C347-DATE(2022,11,30)</f>
        <v>85</v>
      </c>
      <c r="E347" s="23" t="str">
        <f>IF(D347&lt;=30,"1 to 30 days", IF(D347&lt;=60, "31 to 60 days", IF(D347&lt;=90, "61 to 90 days", IF(D347&lt;=120,"91 to 120 days", IF(D347&lt;=150,"121 to 150 days",IF(D347&lt;=240,"151 to 240 days","Above 240 days"))))))</f>
        <v>61 to 90 days</v>
      </c>
      <c r="F347" s="13">
        <v>197972.96865278098</v>
      </c>
      <c r="G347" s="33">
        <v>2</v>
      </c>
      <c r="H347" s="25" t="str">
        <f>IF(G347=1,"Visa",IF(G347=2,"Master"))</f>
        <v>Master</v>
      </c>
      <c r="I347" s="13" t="s">
        <v>47</v>
      </c>
    </row>
    <row r="348" spans="1:9" x14ac:dyDescent="0.25">
      <c r="A348" s="17">
        <v>2.0220830800010001E+26</v>
      </c>
      <c r="B348" s="19">
        <v>44803</v>
      </c>
      <c r="C348" s="20">
        <v>44980</v>
      </c>
      <c r="D348" s="28">
        <f>C348-DATE(2022,11,30)</f>
        <v>85</v>
      </c>
      <c r="E348" s="23" t="str">
        <f>IF(D348&lt;=30,"1 to 30 days", IF(D348&lt;=60, "31 to 60 days", IF(D348&lt;=90, "61 to 90 days", IF(D348&lt;=120,"91 to 120 days", IF(D348&lt;=150,"121 to 150 days",IF(D348&lt;=240,"151 to 240 days","Above 240 days"))))))</f>
        <v>61 to 90 days</v>
      </c>
      <c r="F348" s="13">
        <v>705953.00861380389</v>
      </c>
      <c r="G348" s="33">
        <v>2</v>
      </c>
      <c r="H348" s="25" t="str">
        <f>IF(G348=1,"Visa",IF(G348=2,"Master"))</f>
        <v>Master</v>
      </c>
      <c r="I348" s="13" t="s">
        <v>40</v>
      </c>
    </row>
    <row r="349" spans="1:9" x14ac:dyDescent="0.25">
      <c r="A349" s="17">
        <v>2.022102680001E+26</v>
      </c>
      <c r="B349" s="19">
        <v>44865</v>
      </c>
      <c r="C349" s="20">
        <v>44980</v>
      </c>
      <c r="D349" s="28">
        <f>C349-DATE(2022,11,30)</f>
        <v>85</v>
      </c>
      <c r="E349" s="23" t="str">
        <f>IF(D349&lt;=30,"1 to 30 days", IF(D349&lt;=60, "31 to 60 days", IF(D349&lt;=90, "61 to 90 days", IF(D349&lt;=120,"91 to 120 days", IF(D349&lt;=150,"121 to 150 days",IF(D349&lt;=240,"151 to 240 days","Above 240 days"))))))</f>
        <v>61 to 90 days</v>
      </c>
      <c r="F349" s="13">
        <v>2051029.3395819888</v>
      </c>
      <c r="G349" s="33">
        <v>1</v>
      </c>
      <c r="H349" s="25" t="str">
        <f>IF(G349=1,"Visa",IF(G349=2,"Master"))</f>
        <v>Visa</v>
      </c>
      <c r="I349" s="13" t="s">
        <v>46</v>
      </c>
    </row>
    <row r="350" spans="1:9" x14ac:dyDescent="0.25">
      <c r="A350" s="17">
        <v>2.022102680001E+26</v>
      </c>
      <c r="B350" s="19">
        <v>44865</v>
      </c>
      <c r="C350" s="20">
        <v>44980</v>
      </c>
      <c r="D350" s="28">
        <f>C350-DATE(2022,11,30)</f>
        <v>85</v>
      </c>
      <c r="E350" s="23" t="str">
        <f>IF(D350&lt;=30,"1 to 30 days", IF(D350&lt;=60, "31 to 60 days", IF(D350&lt;=90, "61 to 90 days", IF(D350&lt;=120,"91 to 120 days", IF(D350&lt;=150,"121 to 150 days",IF(D350&lt;=240,"151 to 240 days","Above 240 days"))))))</f>
        <v>61 to 90 days</v>
      </c>
      <c r="F350" s="13">
        <v>2399392.4326385255</v>
      </c>
      <c r="G350" s="33">
        <v>1</v>
      </c>
      <c r="H350" s="25" t="str">
        <f>IF(G350=1,"Visa",IF(G350=2,"Master"))</f>
        <v>Visa</v>
      </c>
      <c r="I350" s="13" t="s">
        <v>45</v>
      </c>
    </row>
    <row r="351" spans="1:9" x14ac:dyDescent="0.25">
      <c r="A351" s="17">
        <v>2.022102680001E+26</v>
      </c>
      <c r="B351" s="19">
        <v>44865</v>
      </c>
      <c r="C351" s="20">
        <v>44980</v>
      </c>
      <c r="D351" s="28">
        <f>C351-DATE(2022,11,30)</f>
        <v>85</v>
      </c>
      <c r="E351" s="23" t="str">
        <f>IF(D351&lt;=30,"1 to 30 days", IF(D351&lt;=60, "31 to 60 days", IF(D351&lt;=90, "61 to 90 days", IF(D351&lt;=120,"91 to 120 days", IF(D351&lt;=150,"121 to 150 days",IF(D351&lt;=240,"151 to 240 days","Above 240 days"))))))</f>
        <v>61 to 90 days</v>
      </c>
      <c r="F351" s="13">
        <v>955974.50990446692</v>
      </c>
      <c r="G351" s="33">
        <v>1</v>
      </c>
      <c r="H351" s="25" t="str">
        <f>IF(G351=1,"Visa",IF(G351=2,"Master"))</f>
        <v>Visa</v>
      </c>
      <c r="I351" s="13" t="s">
        <v>47</v>
      </c>
    </row>
    <row r="352" spans="1:9" x14ac:dyDescent="0.25">
      <c r="A352" s="17">
        <v>2.022102680001E+26</v>
      </c>
      <c r="B352" s="19">
        <v>44865</v>
      </c>
      <c r="C352" s="20">
        <v>44980</v>
      </c>
      <c r="D352" s="28">
        <f>C352-DATE(2022,11,30)</f>
        <v>85</v>
      </c>
      <c r="E352" s="23" t="str">
        <f>IF(D352&lt;=30,"1 to 30 days", IF(D352&lt;=60, "31 to 60 days", IF(D352&lt;=90, "61 to 90 days", IF(D352&lt;=120,"91 to 120 days", IF(D352&lt;=150,"121 to 150 days",IF(D352&lt;=240,"151 to 240 days","Above 240 days"))))))</f>
        <v>61 to 90 days</v>
      </c>
      <c r="F352" s="13">
        <v>307342.82185824978</v>
      </c>
      <c r="G352" s="33">
        <v>1</v>
      </c>
      <c r="H352" s="25" t="str">
        <f>IF(G352=1,"Visa",IF(G352=2,"Master"))</f>
        <v>Visa</v>
      </c>
      <c r="I352" s="13" t="s">
        <v>41</v>
      </c>
    </row>
    <row r="353" spans="1:9" x14ac:dyDescent="0.25">
      <c r="A353" s="17">
        <v>2.0220706000010001E+26</v>
      </c>
      <c r="B353" s="19">
        <v>44748</v>
      </c>
      <c r="C353" s="20">
        <v>44981</v>
      </c>
      <c r="D353" s="28">
        <f>C353-DATE(2022,11,30)</f>
        <v>86</v>
      </c>
      <c r="E353" s="23" t="str">
        <f>IF(D353&lt;=30,"1 to 30 days", IF(D353&lt;=60, "31 to 60 days", IF(D353&lt;=90, "61 to 90 days", IF(D353&lt;=120,"91 to 120 days", IF(D353&lt;=150,"121 to 150 days",IF(D353&lt;=240,"151 to 240 days","Above 240 days"))))))</f>
        <v>61 to 90 days</v>
      </c>
      <c r="F353" s="13">
        <v>81905.514858540642</v>
      </c>
      <c r="G353" s="33">
        <v>2</v>
      </c>
      <c r="H353" s="25" t="str">
        <f>IF(G353=1,"Visa",IF(G353=2,"Master"))</f>
        <v>Master</v>
      </c>
      <c r="I353" s="13" t="s">
        <v>45</v>
      </c>
    </row>
    <row r="354" spans="1:9" x14ac:dyDescent="0.25">
      <c r="A354" s="17">
        <v>2.0220706000010001E+26</v>
      </c>
      <c r="B354" s="19">
        <v>44748</v>
      </c>
      <c r="C354" s="20">
        <v>44981</v>
      </c>
      <c r="D354" s="28">
        <f>C354-DATE(2022,11,30)</f>
        <v>86</v>
      </c>
      <c r="E354" s="23" t="str">
        <f>IF(D354&lt;=30,"1 to 30 days", IF(D354&lt;=60, "31 to 60 days", IF(D354&lt;=90, "61 to 90 days", IF(D354&lt;=120,"91 to 120 days", IF(D354&lt;=150,"121 to 150 days",IF(D354&lt;=240,"151 to 240 days","Above 240 days"))))))</f>
        <v>61 to 90 days</v>
      </c>
      <c r="F354" s="13">
        <v>43865.459691279357</v>
      </c>
      <c r="G354" s="33">
        <v>2</v>
      </c>
      <c r="H354" s="25" t="str">
        <f>IF(G354=1,"Visa",IF(G354=2,"Master"))</f>
        <v>Master</v>
      </c>
      <c r="I354" s="13" t="s">
        <v>41</v>
      </c>
    </row>
    <row r="355" spans="1:9" x14ac:dyDescent="0.25">
      <c r="A355" s="17">
        <v>2.0220830800010001E+26</v>
      </c>
      <c r="B355" s="19">
        <v>44803</v>
      </c>
      <c r="C355" s="20">
        <v>44981</v>
      </c>
      <c r="D355" s="28">
        <f>C355-DATE(2022,11,30)</f>
        <v>86</v>
      </c>
      <c r="E355" s="23" t="str">
        <f>IF(D355&lt;=30,"1 to 30 days", IF(D355&lt;=60, "31 to 60 days", IF(D355&lt;=90, "61 to 90 days", IF(D355&lt;=120,"91 to 120 days", IF(D355&lt;=150,"121 to 150 days",IF(D355&lt;=240,"151 to 240 days","Above 240 days"))))))</f>
        <v>61 to 90 days</v>
      </c>
      <c r="F355" s="13">
        <v>100964.20468530565</v>
      </c>
      <c r="G355" s="33">
        <v>2</v>
      </c>
      <c r="H355" s="25" t="str">
        <f>IF(G355=1,"Visa",IF(G355=2,"Master"))</f>
        <v>Master</v>
      </c>
      <c r="I355" s="13" t="s">
        <v>45</v>
      </c>
    </row>
    <row r="356" spans="1:9" x14ac:dyDescent="0.25">
      <c r="A356" s="17">
        <v>2.0220830800010001E+26</v>
      </c>
      <c r="B356" s="19">
        <v>44803</v>
      </c>
      <c r="C356" s="20">
        <v>44981</v>
      </c>
      <c r="D356" s="28">
        <f>C356-DATE(2022,11,30)</f>
        <v>86</v>
      </c>
      <c r="E356" s="23" t="str">
        <f>IF(D356&lt;=30,"1 to 30 days", IF(D356&lt;=60, "31 to 60 days", IF(D356&lt;=90, "61 to 90 days", IF(D356&lt;=120,"91 to 120 days", IF(D356&lt;=150,"121 to 150 days",IF(D356&lt;=240,"151 to 240 days","Above 240 days"))))))</f>
        <v>61 to 90 days</v>
      </c>
      <c r="F356" s="13">
        <v>621062.76076837722</v>
      </c>
      <c r="G356" s="33">
        <v>2</v>
      </c>
      <c r="H356" s="25" t="str">
        <f>IF(G356=1,"Visa",IF(G356=2,"Master"))</f>
        <v>Master</v>
      </c>
      <c r="I356" s="13" t="s">
        <v>47</v>
      </c>
    </row>
    <row r="357" spans="1:9" x14ac:dyDescent="0.25">
      <c r="A357" s="17">
        <v>2.0220830800010001E+26</v>
      </c>
      <c r="B357" s="19">
        <v>44803</v>
      </c>
      <c r="C357" s="20">
        <v>44981</v>
      </c>
      <c r="D357" s="28">
        <f>C357-DATE(2022,11,30)</f>
        <v>86</v>
      </c>
      <c r="E357" s="23" t="str">
        <f>IF(D357&lt;=30,"1 to 30 days", IF(D357&lt;=60, "31 to 60 days", IF(D357&lt;=90, "61 to 90 days", IF(D357&lt;=120,"91 to 120 days", IF(D357&lt;=150,"121 to 150 days",IF(D357&lt;=240,"151 to 240 days","Above 240 days"))))))</f>
        <v>61 to 90 days</v>
      </c>
      <c r="F357" s="13">
        <v>28676.530346506323</v>
      </c>
      <c r="G357" s="33">
        <v>2</v>
      </c>
      <c r="H357" s="25" t="str">
        <f>IF(G357=1,"Visa",IF(G357=2,"Master"))</f>
        <v>Master</v>
      </c>
      <c r="I357" s="13" t="s">
        <v>46</v>
      </c>
    </row>
    <row r="358" spans="1:9" x14ac:dyDescent="0.25">
      <c r="A358" s="17">
        <v>2.0220830800010001E+26</v>
      </c>
      <c r="B358" s="19">
        <v>44803</v>
      </c>
      <c r="C358" s="20">
        <v>44981</v>
      </c>
      <c r="D358" s="28">
        <f>C358-DATE(2022,11,30)</f>
        <v>86</v>
      </c>
      <c r="E358" s="23" t="str">
        <f>IF(D358&lt;=30,"1 to 30 days", IF(D358&lt;=60, "31 to 60 days", IF(D358&lt;=90, "61 to 90 days", IF(D358&lt;=120,"91 to 120 days", IF(D358&lt;=150,"121 to 150 days",IF(D358&lt;=240,"151 to 240 days","Above 240 days"))))))</f>
        <v>61 to 90 days</v>
      </c>
      <c r="F358" s="13">
        <v>13159.607324365043</v>
      </c>
      <c r="G358" s="33">
        <v>2</v>
      </c>
      <c r="H358" s="25" t="str">
        <f>IF(G358=1,"Visa",IF(G358=2,"Master"))</f>
        <v>Master</v>
      </c>
      <c r="I358" s="13" t="s">
        <v>41</v>
      </c>
    </row>
    <row r="359" spans="1:9" x14ac:dyDescent="0.25">
      <c r="A359" s="17">
        <v>2.0220830800010001E+26</v>
      </c>
      <c r="B359" s="19">
        <v>44803</v>
      </c>
      <c r="C359" s="20">
        <v>44981</v>
      </c>
      <c r="D359" s="28">
        <f>C359-DATE(2022,11,30)</f>
        <v>86</v>
      </c>
      <c r="E359" s="23" t="str">
        <f>IF(D359&lt;=30,"1 to 30 days", IF(D359&lt;=60, "31 to 60 days", IF(D359&lt;=90, "61 to 90 days", IF(D359&lt;=120,"91 to 120 days", IF(D359&lt;=150,"121 to 150 days",IF(D359&lt;=240,"151 to 240 days","Above 240 days"))))))</f>
        <v>61 to 90 days</v>
      </c>
      <c r="F359" s="13">
        <v>2158094.7419686588</v>
      </c>
      <c r="G359" s="33">
        <v>2</v>
      </c>
      <c r="H359" s="25" t="str">
        <f>IF(G359=1,"Visa",IF(G359=2,"Master"))</f>
        <v>Master</v>
      </c>
      <c r="I359" s="13" t="s">
        <v>40</v>
      </c>
    </row>
    <row r="360" spans="1:9" x14ac:dyDescent="0.25">
      <c r="A360" s="17">
        <v>2.022102680001E+26</v>
      </c>
      <c r="B360" s="19">
        <v>44865</v>
      </c>
      <c r="C360" s="20">
        <v>44981</v>
      </c>
      <c r="D360" s="28">
        <f>C360-DATE(2022,11,30)</f>
        <v>86</v>
      </c>
      <c r="E360" s="23" t="str">
        <f>IF(D360&lt;=30,"1 to 30 days", IF(D360&lt;=60, "31 to 60 days", IF(D360&lt;=90, "61 to 90 days", IF(D360&lt;=120,"91 to 120 days", IF(D360&lt;=150,"121 to 150 days",IF(D360&lt;=240,"151 to 240 days","Above 240 days"))))))</f>
        <v>61 to 90 days</v>
      </c>
      <c r="F360" s="13">
        <v>1152812.5983154424</v>
      </c>
      <c r="G360" s="33">
        <v>1</v>
      </c>
      <c r="H360" s="25" t="str">
        <f>IF(G360=1,"Visa",IF(G360=2,"Master"))</f>
        <v>Visa</v>
      </c>
      <c r="I360" s="13" t="s">
        <v>46</v>
      </c>
    </row>
    <row r="361" spans="1:9" x14ac:dyDescent="0.25">
      <c r="A361" s="17">
        <v>2.022102680001E+26</v>
      </c>
      <c r="B361" s="19">
        <v>44865</v>
      </c>
      <c r="C361" s="20">
        <v>44981</v>
      </c>
      <c r="D361" s="28">
        <f>C361-DATE(2022,11,30)</f>
        <v>86</v>
      </c>
      <c r="E361" s="23" t="str">
        <f>IF(D361&lt;=30,"1 to 30 days", IF(D361&lt;=60, "31 to 60 days", IF(D361&lt;=90, "61 to 90 days", IF(D361&lt;=120,"91 to 120 days", IF(D361&lt;=150,"121 to 150 days",IF(D361&lt;=240,"151 to 240 days","Above 240 days"))))))</f>
        <v>61 to 90 days</v>
      </c>
      <c r="F361" s="13">
        <v>1037216.5191780338</v>
      </c>
      <c r="G361" s="33">
        <v>1</v>
      </c>
      <c r="H361" s="25" t="str">
        <f>IF(G361=1,"Visa",IF(G361=2,"Master"))</f>
        <v>Visa</v>
      </c>
      <c r="I361" s="13" t="s">
        <v>45</v>
      </c>
    </row>
    <row r="362" spans="1:9" x14ac:dyDescent="0.25">
      <c r="A362" s="17">
        <v>2.022102680001E+26</v>
      </c>
      <c r="B362" s="19">
        <v>44865</v>
      </c>
      <c r="C362" s="20">
        <v>44981</v>
      </c>
      <c r="D362" s="28">
        <f>C362-DATE(2022,11,30)</f>
        <v>86</v>
      </c>
      <c r="E362" s="23" t="str">
        <f>IF(D362&lt;=30,"1 to 30 days", IF(D362&lt;=60, "31 to 60 days", IF(D362&lt;=90, "61 to 90 days", IF(D362&lt;=120,"91 to 120 days", IF(D362&lt;=150,"121 to 150 days",IF(D362&lt;=240,"151 to 240 days","Above 240 days"))))))</f>
        <v>61 to 90 days</v>
      </c>
      <c r="F362" s="13">
        <v>491676.31894643762</v>
      </c>
      <c r="G362" s="33">
        <v>1</v>
      </c>
      <c r="H362" s="25" t="str">
        <f>IF(G362=1,"Visa",IF(G362=2,"Master"))</f>
        <v>Visa</v>
      </c>
      <c r="I362" s="13" t="s">
        <v>47</v>
      </c>
    </row>
    <row r="363" spans="1:9" x14ac:dyDescent="0.25">
      <c r="A363" s="17">
        <v>2.022102680001E+26</v>
      </c>
      <c r="B363" s="19">
        <v>44865</v>
      </c>
      <c r="C363" s="20">
        <v>44981</v>
      </c>
      <c r="D363" s="28">
        <f>C363-DATE(2022,11,30)</f>
        <v>86</v>
      </c>
      <c r="E363" s="23" t="str">
        <f>IF(D363&lt;=30,"1 to 30 days", IF(D363&lt;=60, "31 to 60 days", IF(D363&lt;=90, "61 to 90 days", IF(D363&lt;=120,"91 to 120 days", IF(D363&lt;=150,"121 to 150 days",IF(D363&lt;=240,"151 to 240 days","Above 240 days"))))))</f>
        <v>61 to 90 days</v>
      </c>
      <c r="F363" s="13">
        <v>156668.4473419635</v>
      </c>
      <c r="G363" s="33">
        <v>1</v>
      </c>
      <c r="H363" s="25" t="str">
        <f>IF(G363=1,"Visa",IF(G363=2,"Master"))</f>
        <v>Visa</v>
      </c>
      <c r="I363" s="13" t="s">
        <v>41</v>
      </c>
    </row>
    <row r="364" spans="1:9" x14ac:dyDescent="0.25">
      <c r="A364" s="17">
        <v>2.0220706000010001E+26</v>
      </c>
      <c r="B364" s="19">
        <v>44748</v>
      </c>
      <c r="C364" s="20">
        <v>44984</v>
      </c>
      <c r="D364" s="28">
        <f>C364-DATE(2022,11,30)</f>
        <v>89</v>
      </c>
      <c r="E364" s="23" t="str">
        <f>IF(D364&lt;=30,"1 to 30 days", IF(D364&lt;=60, "31 to 60 days", IF(D364&lt;=90, "61 to 90 days", IF(D364&lt;=120,"91 to 120 days", IF(D364&lt;=150,"121 to 150 days",IF(D364&lt;=240,"151 to 240 days","Above 240 days"))))))</f>
        <v>61 to 90 days</v>
      </c>
      <c r="F364" s="13">
        <v>241786.62759728593</v>
      </c>
      <c r="G364" s="33">
        <v>2</v>
      </c>
      <c r="H364" s="25" t="str">
        <f>IF(G364=1,"Visa",IF(G364=2,"Master"))</f>
        <v>Master</v>
      </c>
      <c r="I364" s="13" t="s">
        <v>45</v>
      </c>
    </row>
    <row r="365" spans="1:9" x14ac:dyDescent="0.25">
      <c r="A365" s="17">
        <v>2.0220706000010001E+26</v>
      </c>
      <c r="B365" s="19">
        <v>44748</v>
      </c>
      <c r="C365" s="20">
        <v>44984</v>
      </c>
      <c r="D365" s="28">
        <f>C365-DATE(2022,11,30)</f>
        <v>89</v>
      </c>
      <c r="E365" s="23" t="str">
        <f>IF(D365&lt;=30,"1 to 30 days", IF(D365&lt;=60, "31 to 60 days", IF(D365&lt;=90, "61 to 90 days", IF(D365&lt;=120,"91 to 120 days", IF(D365&lt;=150,"121 to 150 days",IF(D365&lt;=240,"151 to 240 days","Above 240 days"))))))</f>
        <v>61 to 90 days</v>
      </c>
      <c r="F365" s="13">
        <v>123444.72764901962</v>
      </c>
      <c r="G365" s="33">
        <v>2</v>
      </c>
      <c r="H365" s="25" t="str">
        <f>IF(G365=1,"Visa",IF(G365=2,"Master"))</f>
        <v>Master</v>
      </c>
      <c r="I365" s="13" t="s">
        <v>41</v>
      </c>
    </row>
    <row r="366" spans="1:9" x14ac:dyDescent="0.25">
      <c r="A366" s="17">
        <v>2.0220707000009999E+26</v>
      </c>
      <c r="B366" s="19">
        <v>44749</v>
      </c>
      <c r="C366" s="20">
        <v>44984</v>
      </c>
      <c r="D366" s="28">
        <f>C366-DATE(2022,11,30)</f>
        <v>89</v>
      </c>
      <c r="E366" s="23" t="str">
        <f>IF(D366&lt;=30,"1 to 30 days", IF(D366&lt;=60, "31 to 60 days", IF(D366&lt;=90, "61 to 90 days", IF(D366&lt;=120,"91 to 120 days", IF(D366&lt;=150,"121 to 150 days",IF(D366&lt;=240,"151 to 240 days","Above 240 days"))))))</f>
        <v>61 to 90 days</v>
      </c>
      <c r="F366" s="13">
        <v>2693185.0666747112</v>
      </c>
      <c r="G366" s="33">
        <v>2</v>
      </c>
      <c r="H366" s="25" t="str">
        <f>IF(G366=1,"Visa",IF(G366=2,"Master"))</f>
        <v>Master</v>
      </c>
      <c r="I366" s="13" t="s">
        <v>40</v>
      </c>
    </row>
    <row r="367" spans="1:9" x14ac:dyDescent="0.25">
      <c r="A367" s="17">
        <v>2.0220707000009999E+26</v>
      </c>
      <c r="B367" s="19">
        <v>44749</v>
      </c>
      <c r="C367" s="20">
        <v>44984</v>
      </c>
      <c r="D367" s="28">
        <f>C367-DATE(2022,11,30)</f>
        <v>89</v>
      </c>
      <c r="E367" s="23" t="str">
        <f>IF(D367&lt;=30,"1 to 30 days", IF(D367&lt;=60, "31 to 60 days", IF(D367&lt;=90, "61 to 90 days", IF(D367&lt;=120,"91 to 120 days", IF(D367&lt;=150,"121 to 150 days",IF(D367&lt;=240,"151 to 240 days","Above 240 days"))))))</f>
        <v>61 to 90 days</v>
      </c>
      <c r="F367" s="13">
        <v>64016.817352153477</v>
      </c>
      <c r="G367" s="33">
        <v>2</v>
      </c>
      <c r="H367" s="25" t="str">
        <f>IF(G367=1,"Visa",IF(G367=2,"Master"))</f>
        <v>Master</v>
      </c>
      <c r="I367" s="13" t="s">
        <v>46</v>
      </c>
    </row>
    <row r="368" spans="1:9" x14ac:dyDescent="0.25">
      <c r="A368" s="17">
        <v>2.0220707000009999E+26</v>
      </c>
      <c r="B368" s="19">
        <v>44749</v>
      </c>
      <c r="C368" s="20">
        <v>44984</v>
      </c>
      <c r="D368" s="28">
        <f>C368-DATE(2022,11,30)</f>
        <v>89</v>
      </c>
      <c r="E368" s="23" t="str">
        <f>IF(D368&lt;=30,"1 to 30 days", IF(D368&lt;=60, "31 to 60 days", IF(D368&lt;=90, "61 to 90 days", IF(D368&lt;=120,"91 to 120 days", IF(D368&lt;=150,"121 to 150 days",IF(D368&lt;=240,"151 to 240 days","Above 240 days"))))))</f>
        <v>61 to 90 days</v>
      </c>
      <c r="F368" s="13">
        <v>120220.56107881942</v>
      </c>
      <c r="G368" s="33">
        <v>2</v>
      </c>
      <c r="H368" s="25" t="str">
        <f>IF(G368=1,"Visa",IF(G368=2,"Master"))</f>
        <v>Master</v>
      </c>
      <c r="I368" s="13" t="s">
        <v>45</v>
      </c>
    </row>
    <row r="369" spans="1:9" x14ac:dyDescent="0.25">
      <c r="A369" s="17">
        <v>2.0220707000009999E+26</v>
      </c>
      <c r="B369" s="19">
        <v>44749</v>
      </c>
      <c r="C369" s="20">
        <v>44984</v>
      </c>
      <c r="D369" s="28">
        <f>C369-DATE(2022,11,30)</f>
        <v>89</v>
      </c>
      <c r="E369" s="23" t="str">
        <f>IF(D369&lt;=30,"1 to 30 days", IF(D369&lt;=60, "31 to 60 days", IF(D369&lt;=90, "61 to 90 days", IF(D369&lt;=120,"91 to 120 days", IF(D369&lt;=150,"121 to 150 days",IF(D369&lt;=240,"151 to 240 days","Above 240 days"))))))</f>
        <v>61 to 90 days</v>
      </c>
      <c r="F369" s="13">
        <v>968198.37122654857</v>
      </c>
      <c r="G369" s="33">
        <v>2</v>
      </c>
      <c r="H369" s="25" t="str">
        <f>IF(G369=1,"Visa",IF(G369=2,"Master"))</f>
        <v>Master</v>
      </c>
      <c r="I369" s="13" t="s">
        <v>47</v>
      </c>
    </row>
    <row r="370" spans="1:9" x14ac:dyDescent="0.25">
      <c r="A370" s="17">
        <v>2.0220707000009999E+26</v>
      </c>
      <c r="B370" s="19">
        <v>44749</v>
      </c>
      <c r="C370" s="20">
        <v>44984</v>
      </c>
      <c r="D370" s="28">
        <f>C370-DATE(2022,11,30)</f>
        <v>89</v>
      </c>
      <c r="E370" s="23" t="str">
        <f>IF(D370&lt;=30,"1 to 30 days", IF(D370&lt;=60, "31 to 60 days", IF(D370&lt;=90, "61 to 90 days", IF(D370&lt;=120,"91 to 120 days", IF(D370&lt;=150,"121 to 150 days",IF(D370&lt;=240,"151 to 240 days","Above 240 days"))))))</f>
        <v>61 to 90 days</v>
      </c>
      <c r="F370" s="13">
        <v>64335.099160733931</v>
      </c>
      <c r="G370" s="33">
        <v>2</v>
      </c>
      <c r="H370" s="25" t="str">
        <f>IF(G370=1,"Visa",IF(G370=2,"Master"))</f>
        <v>Master</v>
      </c>
      <c r="I370" s="13" t="s">
        <v>41</v>
      </c>
    </row>
    <row r="371" spans="1:9" x14ac:dyDescent="0.25">
      <c r="A371" s="17">
        <v>2.022102680001E+26</v>
      </c>
      <c r="B371" s="19">
        <v>44910</v>
      </c>
      <c r="C371" s="20">
        <v>44984</v>
      </c>
      <c r="D371" s="28">
        <f>C371-DATE(2022,11,30)</f>
        <v>89</v>
      </c>
      <c r="E371" s="23" t="str">
        <f>IF(D371&lt;=30,"1 to 30 days", IF(D371&lt;=60, "31 to 60 days", IF(D371&lt;=90, "61 to 90 days", IF(D371&lt;=120,"91 to 120 days", IF(D371&lt;=150,"121 to 150 days",IF(D371&lt;=240,"151 to 240 days","Above 240 days"))))))</f>
        <v>61 to 90 days</v>
      </c>
      <c r="F371" s="13">
        <v>9179181.8779104892</v>
      </c>
      <c r="G371" s="33">
        <v>2</v>
      </c>
      <c r="H371" s="25" t="str">
        <f>IF(G371=1,"Visa",IF(G371=2,"Master"))</f>
        <v>Master</v>
      </c>
      <c r="I371" s="13" t="s">
        <v>40</v>
      </c>
    </row>
    <row r="372" spans="1:9" x14ac:dyDescent="0.25">
      <c r="A372" s="17">
        <v>2.0220707000009999E+26</v>
      </c>
      <c r="B372" s="19">
        <v>44749</v>
      </c>
      <c r="C372" s="20">
        <v>44985</v>
      </c>
      <c r="D372" s="28">
        <f>C372-DATE(2022,11,30)</f>
        <v>90</v>
      </c>
      <c r="E372" s="23" t="str">
        <f>IF(D372&lt;=30,"1 to 30 days", IF(D372&lt;=60, "31 to 60 days", IF(D372&lt;=90, "61 to 90 days", IF(D372&lt;=120,"91 to 120 days", IF(D372&lt;=150,"121 to 150 days",IF(D372&lt;=240,"151 to 240 days","Above 240 days"))))))</f>
        <v>61 to 90 days</v>
      </c>
      <c r="F372" s="13">
        <v>689239.11250886472</v>
      </c>
      <c r="G372" s="33">
        <v>2</v>
      </c>
      <c r="H372" s="25" t="str">
        <f>IF(G372=1,"Visa",IF(G372=2,"Master"))</f>
        <v>Master</v>
      </c>
      <c r="I372" s="13" t="s">
        <v>40</v>
      </c>
    </row>
    <row r="373" spans="1:9" x14ac:dyDescent="0.25">
      <c r="A373" s="17">
        <v>2.0220707000009999E+26</v>
      </c>
      <c r="B373" s="19">
        <v>44749</v>
      </c>
      <c r="C373" s="20">
        <v>44985</v>
      </c>
      <c r="D373" s="28">
        <f>C373-DATE(2022,11,30)</f>
        <v>90</v>
      </c>
      <c r="E373" s="23" t="str">
        <f>IF(D373&lt;=30,"1 to 30 days", IF(D373&lt;=60, "31 to 60 days", IF(D373&lt;=90, "61 to 90 days", IF(D373&lt;=120,"91 to 120 days", IF(D373&lt;=150,"121 to 150 days",IF(D373&lt;=240,"151 to 240 days","Above 240 days"))))))</f>
        <v>61 to 90 days</v>
      </c>
      <c r="F373" s="13">
        <v>15912.847340579632</v>
      </c>
      <c r="G373" s="33">
        <v>2</v>
      </c>
      <c r="H373" s="25" t="str">
        <f>IF(G373=1,"Visa",IF(G373=2,"Master"))</f>
        <v>Master</v>
      </c>
      <c r="I373" s="13" t="s">
        <v>46</v>
      </c>
    </row>
    <row r="374" spans="1:9" x14ac:dyDescent="0.25">
      <c r="A374" s="17">
        <v>2.0220707000009999E+26</v>
      </c>
      <c r="B374" s="19">
        <v>44749</v>
      </c>
      <c r="C374" s="20">
        <v>44985</v>
      </c>
      <c r="D374" s="28">
        <f>C374-DATE(2022,11,30)</f>
        <v>90</v>
      </c>
      <c r="E374" s="23" t="str">
        <f>IF(D374&lt;=30,"1 to 30 days", IF(D374&lt;=60, "31 to 60 days", IF(D374&lt;=90, "61 to 90 days", IF(D374&lt;=120,"91 to 120 days", IF(D374&lt;=150,"121 to 150 days",IF(D374&lt;=240,"151 to 240 days","Above 240 days"))))))</f>
        <v>61 to 90 days</v>
      </c>
      <c r="F374" s="13">
        <v>47003.994281576874</v>
      </c>
      <c r="G374" s="33">
        <v>2</v>
      </c>
      <c r="H374" s="25" t="str">
        <f>IF(G374=1,"Visa",IF(G374=2,"Master"))</f>
        <v>Master</v>
      </c>
      <c r="I374" s="13" t="s">
        <v>45</v>
      </c>
    </row>
    <row r="375" spans="1:9" x14ac:dyDescent="0.25">
      <c r="A375" s="17">
        <v>2.0220707000009999E+26</v>
      </c>
      <c r="B375" s="19">
        <v>44749</v>
      </c>
      <c r="C375" s="20">
        <v>44985</v>
      </c>
      <c r="D375" s="28">
        <f>C375-DATE(2022,11,30)</f>
        <v>90</v>
      </c>
      <c r="E375" s="23" t="str">
        <f>IF(D375&lt;=30,"1 to 30 days", IF(D375&lt;=60, "31 to 60 days", IF(D375&lt;=90, "61 to 90 days", IF(D375&lt;=120,"91 to 120 days", IF(D375&lt;=150,"121 to 150 days",IF(D375&lt;=240,"151 to 240 days","Above 240 days"))))))</f>
        <v>61 to 90 days</v>
      </c>
      <c r="F375" s="13">
        <v>278028.14888745639</v>
      </c>
      <c r="G375" s="33">
        <v>2</v>
      </c>
      <c r="H375" s="25" t="str">
        <f>IF(G375=1,"Visa",IF(G375=2,"Master"))</f>
        <v>Master</v>
      </c>
      <c r="I375" s="13" t="s">
        <v>47</v>
      </c>
    </row>
    <row r="376" spans="1:9" x14ac:dyDescent="0.25">
      <c r="A376" s="17">
        <v>2.0220707000009999E+26</v>
      </c>
      <c r="B376" s="19">
        <v>44749</v>
      </c>
      <c r="C376" s="20">
        <v>44985</v>
      </c>
      <c r="D376" s="28">
        <f>C376-DATE(2022,11,30)</f>
        <v>90</v>
      </c>
      <c r="E376" s="23" t="str">
        <f>IF(D376&lt;=30,"1 to 30 days", IF(D376&lt;=60, "31 to 60 days", IF(D376&lt;=90, "61 to 90 days", IF(D376&lt;=120,"91 to 120 days", IF(D376&lt;=150,"121 to 150 days",IF(D376&lt;=240,"151 to 240 days","Above 240 days"))))))</f>
        <v>61 to 90 days</v>
      </c>
      <c r="F376" s="13">
        <v>21297.636590343023</v>
      </c>
      <c r="G376" s="33">
        <v>2</v>
      </c>
      <c r="H376" s="25" t="str">
        <f>IF(G376=1,"Visa",IF(G376=2,"Master"))</f>
        <v>Master</v>
      </c>
      <c r="I376" s="13" t="s">
        <v>41</v>
      </c>
    </row>
    <row r="377" spans="1:9" x14ac:dyDescent="0.25">
      <c r="A377" s="17">
        <v>2.0220707000009999E+26</v>
      </c>
      <c r="B377" s="19">
        <v>44749</v>
      </c>
      <c r="C377" s="20">
        <v>44986</v>
      </c>
      <c r="D377" s="28">
        <f>C377-DATE(2022,11,30)</f>
        <v>91</v>
      </c>
      <c r="E377" s="23" t="str">
        <f>IF(D377&lt;=30,"1 to 30 days", IF(D377&lt;=60, "31 to 60 days", IF(D377&lt;=90, "61 to 90 days", IF(D377&lt;=120,"91 to 120 days", IF(D377&lt;=150,"121 to 150 days",IF(D377&lt;=240,"151 to 240 days","Above 240 days"))))))</f>
        <v>91 to 120 days</v>
      </c>
      <c r="F377" s="13">
        <v>578413.5079345447</v>
      </c>
      <c r="G377" s="33">
        <v>2</v>
      </c>
      <c r="H377" s="25" t="str">
        <f>IF(G377=1,"Visa",IF(G377=2,"Master"))</f>
        <v>Master</v>
      </c>
      <c r="I377" s="13" t="s">
        <v>40</v>
      </c>
    </row>
    <row r="378" spans="1:9" x14ac:dyDescent="0.25">
      <c r="A378" s="17">
        <v>2.0220707000009999E+26</v>
      </c>
      <c r="B378" s="19">
        <v>44749</v>
      </c>
      <c r="C378" s="20">
        <v>44986</v>
      </c>
      <c r="D378" s="28">
        <f>C378-DATE(2022,11,30)</f>
        <v>91</v>
      </c>
      <c r="E378" s="23" t="str">
        <f>IF(D378&lt;=30,"1 to 30 days", IF(D378&lt;=60, "31 to 60 days", IF(D378&lt;=90, "61 to 90 days", IF(D378&lt;=120,"91 to 120 days", IF(D378&lt;=150,"121 to 150 days",IF(D378&lt;=240,"151 to 240 days","Above 240 days"))))))</f>
        <v>91 to 120 days</v>
      </c>
      <c r="F378" s="13">
        <v>15668.160135221744</v>
      </c>
      <c r="G378" s="33">
        <v>2</v>
      </c>
      <c r="H378" s="25" t="str">
        <f>IF(G378=1,"Visa",IF(G378=2,"Master"))</f>
        <v>Master</v>
      </c>
      <c r="I378" s="13" t="s">
        <v>46</v>
      </c>
    </row>
    <row r="379" spans="1:9" x14ac:dyDescent="0.25">
      <c r="A379" s="17">
        <v>2.0220707000009999E+26</v>
      </c>
      <c r="B379" s="19">
        <v>44749</v>
      </c>
      <c r="C379" s="20">
        <v>44986</v>
      </c>
      <c r="D379" s="28">
        <f>C379-DATE(2022,11,30)</f>
        <v>91</v>
      </c>
      <c r="E379" s="23" t="str">
        <f>IF(D379&lt;=30,"1 to 30 days", IF(D379&lt;=60, "31 to 60 days", IF(D379&lt;=90, "61 to 90 days", IF(D379&lt;=120,"91 to 120 days", IF(D379&lt;=150,"121 to 150 days",IF(D379&lt;=240,"151 to 240 days","Above 240 days"))))))</f>
        <v>91 to 120 days</v>
      </c>
      <c r="F379" s="13">
        <v>24151.646259327794</v>
      </c>
      <c r="G379" s="33">
        <v>2</v>
      </c>
      <c r="H379" s="25" t="str">
        <f>IF(G379=1,"Visa",IF(G379=2,"Master"))</f>
        <v>Master</v>
      </c>
      <c r="I379" s="13" t="s">
        <v>45</v>
      </c>
    </row>
    <row r="380" spans="1:9" x14ac:dyDescent="0.25">
      <c r="A380" s="17">
        <v>2.0220707000009999E+26</v>
      </c>
      <c r="B380" s="19">
        <v>44749</v>
      </c>
      <c r="C380" s="20">
        <v>44986</v>
      </c>
      <c r="D380" s="28">
        <f>C380-DATE(2022,11,30)</f>
        <v>91</v>
      </c>
      <c r="E380" s="23" t="str">
        <f>IF(D380&lt;=30,"1 to 30 days", IF(D380&lt;=60, "31 to 60 days", IF(D380&lt;=90, "61 to 90 days", IF(D380&lt;=120,"91 to 120 days", IF(D380&lt;=150,"121 to 150 days",IF(D380&lt;=240,"151 to 240 days","Above 240 days"))))))</f>
        <v>91 to 120 days</v>
      </c>
      <c r="F380" s="13">
        <v>194460.94423675025</v>
      </c>
      <c r="G380" s="33">
        <v>2</v>
      </c>
      <c r="H380" s="25" t="str">
        <f>IF(G380=1,"Visa",IF(G380=2,"Master"))</f>
        <v>Master</v>
      </c>
      <c r="I380" s="13" t="s">
        <v>47</v>
      </c>
    </row>
    <row r="381" spans="1:9" x14ac:dyDescent="0.25">
      <c r="A381" s="17">
        <v>2.0220707000009999E+26</v>
      </c>
      <c r="B381" s="19">
        <v>44749</v>
      </c>
      <c r="C381" s="20">
        <v>44986</v>
      </c>
      <c r="D381" s="28">
        <f>C381-DATE(2022,11,30)</f>
        <v>91</v>
      </c>
      <c r="E381" s="23" t="str">
        <f>IF(D381&lt;=30,"1 to 30 days", IF(D381&lt;=60, "31 to 60 days", IF(D381&lt;=90, "61 to 90 days", IF(D381&lt;=120,"91 to 120 days", IF(D381&lt;=150,"121 to 150 days",IF(D381&lt;=240,"151 to 240 days","Above 240 days"))))))</f>
        <v>91 to 120 days</v>
      </c>
      <c r="F381" s="13">
        <v>15555.704263731108</v>
      </c>
      <c r="G381" s="33">
        <v>2</v>
      </c>
      <c r="H381" s="25" t="str">
        <f>IF(G381=1,"Visa",IF(G381=2,"Master"))</f>
        <v>Master</v>
      </c>
      <c r="I381" s="13" t="s">
        <v>41</v>
      </c>
    </row>
    <row r="382" spans="1:9" x14ac:dyDescent="0.25">
      <c r="A382" s="17">
        <v>2.0220707000009999E+26</v>
      </c>
      <c r="B382" s="19">
        <v>44749</v>
      </c>
      <c r="C382" s="20">
        <v>44987</v>
      </c>
      <c r="D382" s="28">
        <f>C382-DATE(2022,11,30)</f>
        <v>92</v>
      </c>
      <c r="E382" s="23" t="str">
        <f>IF(D382&lt;=30,"1 to 30 days", IF(D382&lt;=60, "31 to 60 days", IF(D382&lt;=90, "61 to 90 days", IF(D382&lt;=120,"91 to 120 days", IF(D382&lt;=150,"121 to 150 days",IF(D382&lt;=240,"151 to 240 days","Above 240 days"))))))</f>
        <v>91 to 120 days</v>
      </c>
      <c r="F382" s="13">
        <v>450449.47127039795</v>
      </c>
      <c r="G382" s="33">
        <v>2</v>
      </c>
      <c r="H382" s="25" t="str">
        <f>IF(G382=1,"Visa",IF(G382=2,"Master"))</f>
        <v>Master</v>
      </c>
      <c r="I382" s="13" t="s">
        <v>40</v>
      </c>
    </row>
    <row r="383" spans="1:9" x14ac:dyDescent="0.25">
      <c r="A383" s="17">
        <v>2.0220707000009999E+26</v>
      </c>
      <c r="B383" s="19">
        <v>44749</v>
      </c>
      <c r="C383" s="20">
        <v>44987</v>
      </c>
      <c r="D383" s="28">
        <f>C383-DATE(2022,11,30)</f>
        <v>92</v>
      </c>
      <c r="E383" s="23" t="str">
        <f>IF(D383&lt;=30,"1 to 30 days", IF(D383&lt;=60, "31 to 60 days", IF(D383&lt;=90, "61 to 90 days", IF(D383&lt;=120,"91 to 120 days", IF(D383&lt;=150,"121 to 150 days",IF(D383&lt;=240,"151 to 240 days","Above 240 days"))))))</f>
        <v>91 to 120 days</v>
      </c>
      <c r="F383" s="13">
        <v>23072.24851906989</v>
      </c>
      <c r="G383" s="33">
        <v>2</v>
      </c>
      <c r="H383" s="25" t="str">
        <f>IF(G383=1,"Visa",IF(G383=2,"Master"))</f>
        <v>Master</v>
      </c>
      <c r="I383" s="13" t="s">
        <v>46</v>
      </c>
    </row>
    <row r="384" spans="1:9" x14ac:dyDescent="0.25">
      <c r="A384" s="17">
        <v>2.0220707000009999E+26</v>
      </c>
      <c r="B384" s="19">
        <v>44749</v>
      </c>
      <c r="C384" s="20">
        <v>44987</v>
      </c>
      <c r="D384" s="28">
        <f>C384-DATE(2022,11,30)</f>
        <v>92</v>
      </c>
      <c r="E384" s="23" t="str">
        <f>IF(D384&lt;=30,"1 to 30 days", IF(D384&lt;=60, "31 to 60 days", IF(D384&lt;=90, "61 to 90 days", IF(D384&lt;=120,"91 to 120 days", IF(D384&lt;=150,"121 to 150 days",IF(D384&lt;=240,"151 to 240 days","Above 240 days"))))))</f>
        <v>91 to 120 days</v>
      </c>
      <c r="F384" s="13">
        <v>28307.932938172595</v>
      </c>
      <c r="G384" s="33">
        <v>2</v>
      </c>
      <c r="H384" s="25" t="str">
        <f>IF(G384=1,"Visa",IF(G384=2,"Master"))</f>
        <v>Master</v>
      </c>
      <c r="I384" s="13" t="s">
        <v>45</v>
      </c>
    </row>
    <row r="385" spans="1:9" x14ac:dyDescent="0.25">
      <c r="A385" s="17">
        <v>2.0220707000009999E+26</v>
      </c>
      <c r="B385" s="19">
        <v>44749</v>
      </c>
      <c r="C385" s="20">
        <v>44987</v>
      </c>
      <c r="D385" s="28">
        <f>C385-DATE(2022,11,30)</f>
        <v>92</v>
      </c>
      <c r="E385" s="23" t="str">
        <f>IF(D385&lt;=30,"1 to 30 days", IF(D385&lt;=60, "31 to 60 days", IF(D385&lt;=90, "61 to 90 days", IF(D385&lt;=120,"91 to 120 days", IF(D385&lt;=150,"121 to 150 days",IF(D385&lt;=240,"151 to 240 days","Above 240 days"))))))</f>
        <v>91 to 120 days</v>
      </c>
      <c r="F385" s="13">
        <v>184978.43386676797</v>
      </c>
      <c r="G385" s="33">
        <v>2</v>
      </c>
      <c r="H385" s="25" t="str">
        <f>IF(G385=1,"Visa",IF(G385=2,"Master"))</f>
        <v>Master</v>
      </c>
      <c r="I385" s="13" t="s">
        <v>47</v>
      </c>
    </row>
    <row r="386" spans="1:9" x14ac:dyDescent="0.25">
      <c r="A386" s="17">
        <v>2.0220707000009999E+26</v>
      </c>
      <c r="B386" s="19">
        <v>44749</v>
      </c>
      <c r="C386" s="20">
        <v>44987</v>
      </c>
      <c r="D386" s="28">
        <f>C386-DATE(2022,11,30)</f>
        <v>92</v>
      </c>
      <c r="E386" s="23" t="str">
        <f>IF(D386&lt;=30,"1 to 30 days", IF(D386&lt;=60, "31 to 60 days", IF(D386&lt;=90, "61 to 90 days", IF(D386&lt;=120,"91 to 120 days", IF(D386&lt;=150,"121 to 150 days",IF(D386&lt;=240,"151 to 240 days","Above 240 days"))))))</f>
        <v>91 to 120 days</v>
      </c>
      <c r="F386" s="13">
        <v>14515.338101804338</v>
      </c>
      <c r="G386" s="33">
        <v>2</v>
      </c>
      <c r="H386" s="25" t="str">
        <f>IF(G386=1,"Visa",IF(G386=2,"Master"))</f>
        <v>Master</v>
      </c>
      <c r="I386" s="13" t="s">
        <v>41</v>
      </c>
    </row>
    <row r="387" spans="1:9" x14ac:dyDescent="0.25">
      <c r="A387" s="17">
        <v>2.0220905800009999E+26</v>
      </c>
      <c r="B387" s="19">
        <v>44809</v>
      </c>
      <c r="C387" s="20">
        <v>44987</v>
      </c>
      <c r="D387" s="28">
        <f>C387-DATE(2022,11,30)</f>
        <v>92</v>
      </c>
      <c r="E387" s="23" t="str">
        <f>IF(D387&lt;=30,"1 to 30 days", IF(D387&lt;=60, "31 to 60 days", IF(D387&lt;=90, "61 to 90 days", IF(D387&lt;=120,"91 to 120 days", IF(D387&lt;=150,"121 to 150 days",IF(D387&lt;=240,"151 to 240 days","Above 240 days"))))))</f>
        <v>91 to 120 days</v>
      </c>
      <c r="F387" s="13">
        <v>727414.52596073877</v>
      </c>
      <c r="G387" s="33">
        <v>1</v>
      </c>
      <c r="H387" s="25" t="str">
        <f>IF(G387=1,"Visa",IF(G387=2,"Master"))</f>
        <v>Visa</v>
      </c>
      <c r="I387" s="13" t="s">
        <v>45</v>
      </c>
    </row>
    <row r="388" spans="1:9" x14ac:dyDescent="0.25">
      <c r="A388" s="17">
        <v>2.0220905800009999E+26</v>
      </c>
      <c r="B388" s="19">
        <v>44809</v>
      </c>
      <c r="C388" s="20">
        <v>44987</v>
      </c>
      <c r="D388" s="28">
        <f>C388-DATE(2022,11,30)</f>
        <v>92</v>
      </c>
      <c r="E388" s="23" t="str">
        <f>IF(D388&lt;=30,"1 to 30 days", IF(D388&lt;=60, "31 to 60 days", IF(D388&lt;=90, "61 to 90 days", IF(D388&lt;=120,"91 to 120 days", IF(D388&lt;=150,"121 to 150 days",IF(D388&lt;=240,"151 to 240 days","Above 240 days"))))))</f>
        <v>91 to 120 days</v>
      </c>
      <c r="F388" s="13">
        <v>82940.286383782295</v>
      </c>
      <c r="G388" s="33">
        <v>1</v>
      </c>
      <c r="H388" s="25" t="str">
        <f>IF(G388=1,"Visa",IF(G388=2,"Master"))</f>
        <v>Visa</v>
      </c>
      <c r="I388" s="13" t="s">
        <v>47</v>
      </c>
    </row>
    <row r="389" spans="1:9" x14ac:dyDescent="0.25">
      <c r="A389" s="17">
        <v>2.0220905800009999E+26</v>
      </c>
      <c r="B389" s="19">
        <v>44809</v>
      </c>
      <c r="C389" s="20">
        <v>44987</v>
      </c>
      <c r="D389" s="28">
        <f>C389-DATE(2022,11,30)</f>
        <v>92</v>
      </c>
      <c r="E389" s="23" t="str">
        <f>IF(D389&lt;=30,"1 to 30 days", IF(D389&lt;=60, "31 to 60 days", IF(D389&lt;=90, "61 to 90 days", IF(D389&lt;=120,"91 to 120 days", IF(D389&lt;=150,"121 to 150 days",IF(D389&lt;=240,"151 to 240 days","Above 240 days"))))))</f>
        <v>91 to 120 days</v>
      </c>
      <c r="F389" s="13">
        <v>743505.25298229896</v>
      </c>
      <c r="G389" s="33">
        <v>1</v>
      </c>
      <c r="H389" s="25" t="str">
        <f>IF(G389=1,"Visa",IF(G389=2,"Master"))</f>
        <v>Visa</v>
      </c>
      <c r="I389" s="13" t="s">
        <v>46</v>
      </c>
    </row>
    <row r="390" spans="1:9" x14ac:dyDescent="0.25">
      <c r="A390" s="17">
        <v>2.0220912800009999E+26</v>
      </c>
      <c r="B390" s="19">
        <v>44816</v>
      </c>
      <c r="C390" s="20">
        <v>44987</v>
      </c>
      <c r="D390" s="28">
        <f>C390-DATE(2022,11,30)</f>
        <v>92</v>
      </c>
      <c r="E390" s="23" t="str">
        <f>IF(D390&lt;=30,"1 to 30 days", IF(D390&lt;=60, "31 to 60 days", IF(D390&lt;=90, "61 to 90 days", IF(D390&lt;=120,"91 to 120 days", IF(D390&lt;=150,"121 to 150 days",IF(D390&lt;=240,"151 to 240 days","Above 240 days"))))))</f>
        <v>91 to 120 days</v>
      </c>
      <c r="F390" s="13">
        <v>12450.328271521294</v>
      </c>
      <c r="G390" s="33">
        <v>2</v>
      </c>
      <c r="H390" s="25" t="str">
        <f>IF(G390=1,"Visa",IF(G390=2,"Master"))</f>
        <v>Master</v>
      </c>
      <c r="I390" s="13" t="s">
        <v>46</v>
      </c>
    </row>
    <row r="391" spans="1:9" x14ac:dyDescent="0.25">
      <c r="A391" s="17">
        <v>2.0220912800009999E+26</v>
      </c>
      <c r="B391" s="19">
        <v>44816</v>
      </c>
      <c r="C391" s="20">
        <v>44987</v>
      </c>
      <c r="D391" s="28">
        <f>C391-DATE(2022,11,30)</f>
        <v>92</v>
      </c>
      <c r="E391" s="23" t="str">
        <f>IF(D391&lt;=30,"1 to 30 days", IF(D391&lt;=60, "31 to 60 days", IF(D391&lt;=90, "61 to 90 days", IF(D391&lt;=120,"91 to 120 days", IF(D391&lt;=150,"121 to 150 days",IF(D391&lt;=240,"151 to 240 days","Above 240 days"))))))</f>
        <v>91 to 120 days</v>
      </c>
      <c r="F391" s="13">
        <v>1494413.9755371737</v>
      </c>
      <c r="G391" s="33">
        <v>2</v>
      </c>
      <c r="H391" s="25" t="str">
        <f>IF(G391=1,"Visa",IF(G391=2,"Master"))</f>
        <v>Master</v>
      </c>
      <c r="I391" s="13" t="s">
        <v>40</v>
      </c>
    </row>
    <row r="392" spans="1:9" x14ac:dyDescent="0.25">
      <c r="A392" s="17">
        <v>2.0220905800009999E+26</v>
      </c>
      <c r="B392" s="19">
        <v>44809</v>
      </c>
      <c r="C392" s="20">
        <v>44988</v>
      </c>
      <c r="D392" s="28">
        <f>C392-DATE(2022,11,30)</f>
        <v>93</v>
      </c>
      <c r="E392" s="23" t="str">
        <f>IF(D392&lt;=30,"1 to 30 days", IF(D392&lt;=60, "31 to 60 days", IF(D392&lt;=90, "61 to 90 days", IF(D392&lt;=120,"91 to 120 days", IF(D392&lt;=150,"121 to 150 days",IF(D392&lt;=240,"151 to 240 days","Above 240 days"))))))</f>
        <v>91 to 120 days</v>
      </c>
      <c r="F392" s="13">
        <v>1106948.0915584273</v>
      </c>
      <c r="G392" s="33">
        <v>1</v>
      </c>
      <c r="H392" s="25" t="str">
        <f>IF(G392=1,"Visa",IF(G392=2,"Master"))</f>
        <v>Visa</v>
      </c>
      <c r="I392" s="13" t="s">
        <v>45</v>
      </c>
    </row>
    <row r="393" spans="1:9" x14ac:dyDescent="0.25">
      <c r="A393" s="17">
        <v>2.0220905800009999E+26</v>
      </c>
      <c r="B393" s="19">
        <v>44809</v>
      </c>
      <c r="C393" s="20">
        <v>44988</v>
      </c>
      <c r="D393" s="28">
        <f>C393-DATE(2022,11,30)</f>
        <v>93</v>
      </c>
      <c r="E393" s="23" t="str">
        <f>IF(D393&lt;=30,"1 to 30 days", IF(D393&lt;=60, "31 to 60 days", IF(D393&lt;=90, "61 to 90 days", IF(D393&lt;=120,"91 to 120 days", IF(D393&lt;=150,"121 to 150 days",IF(D393&lt;=240,"151 to 240 days","Above 240 days"))))))</f>
        <v>91 to 120 days</v>
      </c>
      <c r="F393" s="13">
        <v>366014.40739877278</v>
      </c>
      <c r="G393" s="33">
        <v>1</v>
      </c>
      <c r="H393" s="25" t="str">
        <f>IF(G393=1,"Visa",IF(G393=2,"Master"))</f>
        <v>Visa</v>
      </c>
      <c r="I393" s="13" t="s">
        <v>47</v>
      </c>
    </row>
    <row r="394" spans="1:9" x14ac:dyDescent="0.25">
      <c r="A394" s="17">
        <v>2.0220905800009999E+26</v>
      </c>
      <c r="B394" s="19">
        <v>44809</v>
      </c>
      <c r="C394" s="20">
        <v>44988</v>
      </c>
      <c r="D394" s="28">
        <f>C394-DATE(2022,11,30)</f>
        <v>93</v>
      </c>
      <c r="E394" s="23" t="str">
        <f>IF(D394&lt;=30,"1 to 30 days", IF(D394&lt;=60, "31 to 60 days", IF(D394&lt;=90, "61 to 90 days", IF(D394&lt;=120,"91 to 120 days", IF(D394&lt;=150,"121 to 150 days",IF(D394&lt;=240,"151 to 240 days","Above 240 days"))))))</f>
        <v>91 to 120 days</v>
      </c>
      <c r="F394" s="13">
        <v>877540.23527036433</v>
      </c>
      <c r="G394" s="33">
        <v>1</v>
      </c>
      <c r="H394" s="25" t="str">
        <f>IF(G394=1,"Visa",IF(G394=2,"Master"))</f>
        <v>Visa</v>
      </c>
      <c r="I394" s="13" t="s">
        <v>46</v>
      </c>
    </row>
    <row r="395" spans="1:9" x14ac:dyDescent="0.25">
      <c r="A395" s="17">
        <v>2.0220905800009999E+26</v>
      </c>
      <c r="B395" s="19">
        <v>44809</v>
      </c>
      <c r="C395" s="20">
        <v>44988</v>
      </c>
      <c r="D395" s="28">
        <f>C395-DATE(2022,11,30)</f>
        <v>93</v>
      </c>
      <c r="E395" s="23" t="str">
        <f>IF(D395&lt;=30,"1 to 30 days", IF(D395&lt;=60, "31 to 60 days", IF(D395&lt;=90, "61 to 90 days", IF(D395&lt;=120,"91 to 120 days", IF(D395&lt;=150,"121 to 150 days",IF(D395&lt;=240,"151 to 240 days","Above 240 days"))))))</f>
        <v>91 to 120 days</v>
      </c>
      <c r="F395" s="13">
        <v>140671.40913176414</v>
      </c>
      <c r="G395" s="33">
        <v>1</v>
      </c>
      <c r="H395" s="25" t="str">
        <f>IF(G395=1,"Visa",IF(G395=2,"Master"))</f>
        <v>Visa</v>
      </c>
      <c r="I395" s="13" t="s">
        <v>41</v>
      </c>
    </row>
    <row r="396" spans="1:9" x14ac:dyDescent="0.25">
      <c r="A396" s="17">
        <v>2.0220912800009999E+26</v>
      </c>
      <c r="B396" s="19">
        <v>44816</v>
      </c>
      <c r="C396" s="20">
        <v>44988</v>
      </c>
      <c r="D396" s="28">
        <f>C396-DATE(2022,11,30)</f>
        <v>93</v>
      </c>
      <c r="E396" s="23" t="str">
        <f>IF(D396&lt;=30,"1 to 30 days", IF(D396&lt;=60, "31 to 60 days", IF(D396&lt;=90, "61 to 90 days", IF(D396&lt;=120,"91 to 120 days", IF(D396&lt;=150,"121 to 150 days",IF(D396&lt;=240,"151 to 240 days","Above 240 days"))))))</f>
        <v>91 to 120 days</v>
      </c>
      <c r="F396" s="13">
        <v>66568.674022587074</v>
      </c>
      <c r="G396" s="33">
        <v>2</v>
      </c>
      <c r="H396" s="25" t="str">
        <f>IF(G396=1,"Visa",IF(G396=2,"Master"))</f>
        <v>Master</v>
      </c>
      <c r="I396" s="13" t="s">
        <v>45</v>
      </c>
    </row>
    <row r="397" spans="1:9" x14ac:dyDescent="0.25">
      <c r="A397" s="17">
        <v>2.0220912800009999E+26</v>
      </c>
      <c r="B397" s="19">
        <v>44816</v>
      </c>
      <c r="C397" s="20">
        <v>44988</v>
      </c>
      <c r="D397" s="28">
        <f>C397-DATE(2022,11,30)</f>
        <v>93</v>
      </c>
      <c r="E397" s="23" t="str">
        <f>IF(D397&lt;=30,"1 to 30 days", IF(D397&lt;=60, "31 to 60 days", IF(D397&lt;=90, "61 to 90 days", IF(D397&lt;=120,"91 to 120 days", IF(D397&lt;=150,"121 to 150 days",IF(D397&lt;=240,"151 to 240 days","Above 240 days"))))))</f>
        <v>91 to 120 days</v>
      </c>
      <c r="F397" s="13">
        <v>625529.59446761396</v>
      </c>
      <c r="G397" s="33">
        <v>2</v>
      </c>
      <c r="H397" s="25" t="str">
        <f>IF(G397=1,"Visa",IF(G397=2,"Master"))</f>
        <v>Master</v>
      </c>
      <c r="I397" s="13" t="s">
        <v>47</v>
      </c>
    </row>
    <row r="398" spans="1:9" x14ac:dyDescent="0.25">
      <c r="A398" s="17">
        <v>2.0220912800009999E+26</v>
      </c>
      <c r="B398" s="19">
        <v>44816</v>
      </c>
      <c r="C398" s="20">
        <v>44988</v>
      </c>
      <c r="D398" s="28">
        <f>C398-DATE(2022,11,30)</f>
        <v>93</v>
      </c>
      <c r="E398" s="23" t="str">
        <f>IF(D398&lt;=30,"1 to 30 days", IF(D398&lt;=60, "31 to 60 days", IF(D398&lt;=90, "61 to 90 days", IF(D398&lt;=120,"91 to 120 days", IF(D398&lt;=150,"121 to 150 days",IF(D398&lt;=240,"151 to 240 days","Above 240 days"))))))</f>
        <v>91 to 120 days</v>
      </c>
      <c r="F398" s="13">
        <v>22277.782042323917</v>
      </c>
      <c r="G398" s="33">
        <v>2</v>
      </c>
      <c r="H398" s="25" t="str">
        <f>IF(G398=1,"Visa",IF(G398=2,"Master"))</f>
        <v>Master</v>
      </c>
      <c r="I398" s="13" t="s">
        <v>46</v>
      </c>
    </row>
    <row r="399" spans="1:9" x14ac:dyDescent="0.25">
      <c r="A399" s="17">
        <v>2.0220912800009999E+26</v>
      </c>
      <c r="B399" s="19">
        <v>44816</v>
      </c>
      <c r="C399" s="20">
        <v>44988</v>
      </c>
      <c r="D399" s="28">
        <f>C399-DATE(2022,11,30)</f>
        <v>93</v>
      </c>
      <c r="E399" s="23" t="str">
        <f>IF(D399&lt;=30,"1 to 30 days", IF(D399&lt;=60, "31 to 60 days", IF(D399&lt;=90, "61 to 90 days", IF(D399&lt;=120,"91 to 120 days", IF(D399&lt;=150,"121 to 150 days",IF(D399&lt;=240,"151 to 240 days","Above 240 days"))))))</f>
        <v>91 to 120 days</v>
      </c>
      <c r="F399" s="13">
        <v>38407.112297666266</v>
      </c>
      <c r="G399" s="33">
        <v>2</v>
      </c>
      <c r="H399" s="25" t="str">
        <f>IF(G399=1,"Visa",IF(G399=2,"Master"))</f>
        <v>Master</v>
      </c>
      <c r="I399" s="13" t="s">
        <v>41</v>
      </c>
    </row>
    <row r="400" spans="1:9" x14ac:dyDescent="0.25">
      <c r="A400" s="17">
        <v>2.0220912800009999E+26</v>
      </c>
      <c r="B400" s="19">
        <v>44816</v>
      </c>
      <c r="C400" s="20">
        <v>44988</v>
      </c>
      <c r="D400" s="28">
        <f>C400-DATE(2022,11,30)</f>
        <v>93</v>
      </c>
      <c r="E400" s="23" t="str">
        <f>IF(D400&lt;=30,"1 to 30 days", IF(D400&lt;=60, "31 to 60 days", IF(D400&lt;=90, "61 to 90 days", IF(D400&lt;=120,"91 to 120 days", IF(D400&lt;=150,"121 to 150 days",IF(D400&lt;=240,"151 to 240 days","Above 240 days"))))))</f>
        <v>91 to 120 days</v>
      </c>
      <c r="F400" s="13">
        <v>1831822.6038943294</v>
      </c>
      <c r="G400" s="33">
        <v>2</v>
      </c>
      <c r="H400" s="25" t="str">
        <f>IF(G400=1,"Visa",IF(G400=2,"Master"))</f>
        <v>Master</v>
      </c>
      <c r="I400" s="13" t="s">
        <v>40</v>
      </c>
    </row>
    <row r="401" spans="1:9" x14ac:dyDescent="0.25">
      <c r="A401" s="17">
        <v>2.022102680001E+26</v>
      </c>
      <c r="B401" s="19">
        <v>44873</v>
      </c>
      <c r="C401" s="20">
        <v>44988</v>
      </c>
      <c r="D401" s="28">
        <f>C401-DATE(2022,11,30)</f>
        <v>93</v>
      </c>
      <c r="E401" s="23" t="str">
        <f>IF(D401&lt;=30,"1 to 30 days", IF(D401&lt;=60, "31 to 60 days", IF(D401&lt;=90, "61 to 90 days", IF(D401&lt;=120,"91 to 120 days", IF(D401&lt;=150,"121 to 150 days",IF(D401&lt;=240,"151 to 240 days","Above 240 days"))))))</f>
        <v>91 to 120 days</v>
      </c>
      <c r="F401" s="13">
        <v>754462.17815357808</v>
      </c>
      <c r="G401" s="33">
        <v>1</v>
      </c>
      <c r="H401" s="25" t="str">
        <f>IF(G401=1,"Visa",IF(G401=2,"Master"))</f>
        <v>Visa</v>
      </c>
      <c r="I401" s="13" t="s">
        <v>46</v>
      </c>
    </row>
    <row r="402" spans="1:9" x14ac:dyDescent="0.25">
      <c r="A402" s="17">
        <v>2.022102680001E+26</v>
      </c>
      <c r="B402" s="19">
        <v>44873</v>
      </c>
      <c r="C402" s="20">
        <v>44988</v>
      </c>
      <c r="D402" s="28">
        <f>C402-DATE(2022,11,30)</f>
        <v>93</v>
      </c>
      <c r="E402" s="23" t="str">
        <f>IF(D402&lt;=30,"1 to 30 days", IF(D402&lt;=60, "31 to 60 days", IF(D402&lt;=90, "61 to 90 days", IF(D402&lt;=120,"91 to 120 days", IF(D402&lt;=150,"121 to 150 days",IF(D402&lt;=240,"151 to 240 days","Above 240 days"))))))</f>
        <v>91 to 120 days</v>
      </c>
      <c r="F402" s="13">
        <v>417386.09448530985</v>
      </c>
      <c r="G402" s="33">
        <v>1</v>
      </c>
      <c r="H402" s="25" t="str">
        <f>IF(G402=1,"Visa",IF(G402=2,"Master"))</f>
        <v>Visa</v>
      </c>
      <c r="I402" s="13" t="s">
        <v>45</v>
      </c>
    </row>
    <row r="403" spans="1:9" x14ac:dyDescent="0.25">
      <c r="A403" s="17">
        <v>2.022102680001E+26</v>
      </c>
      <c r="B403" s="19">
        <v>44914</v>
      </c>
      <c r="C403" s="20">
        <v>44988</v>
      </c>
      <c r="D403" s="28">
        <f>C403-DATE(2022,11,30)</f>
        <v>93</v>
      </c>
      <c r="E403" s="23" t="str">
        <f>IF(D403&lt;=30,"1 to 30 days", IF(D403&lt;=60, "31 to 60 days", IF(D403&lt;=90, "61 to 90 days", IF(D403&lt;=120,"91 to 120 days", IF(D403&lt;=150,"121 to 150 days",IF(D403&lt;=240,"151 to 240 days","Above 240 days"))))))</f>
        <v>91 to 120 days</v>
      </c>
      <c r="F403" s="13">
        <v>24125.71000709568</v>
      </c>
      <c r="G403" s="33">
        <v>1</v>
      </c>
      <c r="H403" s="25" t="str">
        <f>IF(G403=1,"Visa",IF(G403=2,"Master"))</f>
        <v>Visa</v>
      </c>
      <c r="I403" s="13" t="s">
        <v>41</v>
      </c>
    </row>
    <row r="404" spans="1:9" x14ac:dyDescent="0.25">
      <c r="A404" s="17">
        <v>2.0220912800009999E+26</v>
      </c>
      <c r="B404" s="19">
        <v>44816</v>
      </c>
      <c r="C404" s="20">
        <v>44991</v>
      </c>
      <c r="D404" s="28">
        <f>C404-DATE(2022,11,30)</f>
        <v>96</v>
      </c>
      <c r="E404" s="23" t="str">
        <f>IF(D404&lt;=30,"1 to 30 days", IF(D404&lt;=60, "31 to 60 days", IF(D404&lt;=90, "61 to 90 days", IF(D404&lt;=120,"91 to 120 days", IF(D404&lt;=150,"121 to 150 days",IF(D404&lt;=240,"151 to 240 days","Above 240 days"))))))</f>
        <v>91 to 120 days</v>
      </c>
      <c r="F404" s="13">
        <v>455421.22099417221</v>
      </c>
      <c r="G404" s="33">
        <v>2</v>
      </c>
      <c r="H404" s="25" t="str">
        <f>IF(G404=1,"Visa",IF(G404=2,"Master"))</f>
        <v>Master</v>
      </c>
      <c r="I404" s="13" t="s">
        <v>45</v>
      </c>
    </row>
    <row r="405" spans="1:9" x14ac:dyDescent="0.25">
      <c r="A405" s="17">
        <v>2.0220912800009999E+26</v>
      </c>
      <c r="B405" s="19">
        <v>44816</v>
      </c>
      <c r="C405" s="20">
        <v>44991</v>
      </c>
      <c r="D405" s="28">
        <f>C405-DATE(2022,11,30)</f>
        <v>96</v>
      </c>
      <c r="E405" s="23" t="str">
        <f>IF(D405&lt;=30,"1 to 30 days", IF(D405&lt;=60, "31 to 60 days", IF(D405&lt;=90, "61 to 90 days", IF(D405&lt;=120,"91 to 120 days", IF(D405&lt;=150,"121 to 150 days",IF(D405&lt;=240,"151 to 240 days","Above 240 days"))))))</f>
        <v>91 to 120 days</v>
      </c>
      <c r="F405" s="13">
        <v>2544535.1808436257</v>
      </c>
      <c r="G405" s="33">
        <v>2</v>
      </c>
      <c r="H405" s="25" t="str">
        <f>IF(G405=1,"Visa",IF(G405=2,"Master"))</f>
        <v>Master</v>
      </c>
      <c r="I405" s="13" t="s">
        <v>47</v>
      </c>
    </row>
    <row r="406" spans="1:9" x14ac:dyDescent="0.25">
      <c r="A406" s="17">
        <v>2.0220912800009999E+26</v>
      </c>
      <c r="B406" s="19">
        <v>44816</v>
      </c>
      <c r="C406" s="20">
        <v>44991</v>
      </c>
      <c r="D406" s="28">
        <f>C406-DATE(2022,11,30)</f>
        <v>96</v>
      </c>
      <c r="E406" s="23" t="str">
        <f>IF(D406&lt;=30,"1 to 30 days", IF(D406&lt;=60, "31 to 60 days", IF(D406&lt;=90, "61 to 90 days", IF(D406&lt;=120,"91 to 120 days", IF(D406&lt;=150,"121 to 150 days",IF(D406&lt;=240,"151 to 240 days","Above 240 days"))))))</f>
        <v>91 to 120 days</v>
      </c>
      <c r="F406" s="13">
        <v>260255.92876232546</v>
      </c>
      <c r="G406" s="33">
        <v>2</v>
      </c>
      <c r="H406" s="25" t="str">
        <f>IF(G406=1,"Visa",IF(G406=2,"Master"))</f>
        <v>Master</v>
      </c>
      <c r="I406" s="13" t="s">
        <v>46</v>
      </c>
    </row>
    <row r="407" spans="1:9" x14ac:dyDescent="0.25">
      <c r="A407" s="17">
        <v>2.0220912800009999E+26</v>
      </c>
      <c r="B407" s="19">
        <v>44816</v>
      </c>
      <c r="C407" s="20">
        <v>44991</v>
      </c>
      <c r="D407" s="28">
        <f>C407-DATE(2022,11,30)</f>
        <v>96</v>
      </c>
      <c r="E407" s="23" t="str">
        <f>IF(D407&lt;=30,"1 to 30 days", IF(D407&lt;=60, "31 to 60 days", IF(D407&lt;=90, "61 to 90 days", IF(D407&lt;=120,"91 to 120 days", IF(D407&lt;=150,"121 to 150 days",IF(D407&lt;=240,"151 to 240 days","Above 240 days"))))))</f>
        <v>91 to 120 days</v>
      </c>
      <c r="F407" s="13">
        <v>269751.49492172885</v>
      </c>
      <c r="G407" s="33">
        <v>2</v>
      </c>
      <c r="H407" s="25" t="str">
        <f>IF(G407=1,"Visa",IF(G407=2,"Master"))</f>
        <v>Master</v>
      </c>
      <c r="I407" s="13" t="s">
        <v>41</v>
      </c>
    </row>
    <row r="408" spans="1:9" x14ac:dyDescent="0.25">
      <c r="A408" s="17">
        <v>2.0220912800009999E+26</v>
      </c>
      <c r="B408" s="19">
        <v>44816</v>
      </c>
      <c r="C408" s="20">
        <v>44991</v>
      </c>
      <c r="D408" s="28">
        <f>C408-DATE(2022,11,30)</f>
        <v>96</v>
      </c>
      <c r="E408" s="23" t="str">
        <f>IF(D408&lt;=30,"1 to 30 days", IF(D408&lt;=60, "31 to 60 days", IF(D408&lt;=90, "61 to 90 days", IF(D408&lt;=120,"91 to 120 days", IF(D408&lt;=150,"121 to 150 days",IF(D408&lt;=240,"151 to 240 days","Above 240 days"))))))</f>
        <v>91 to 120 days</v>
      </c>
      <c r="F408" s="13">
        <v>8065643.3594086925</v>
      </c>
      <c r="G408" s="33">
        <v>2</v>
      </c>
      <c r="H408" s="25" t="str">
        <f>IF(G408=1,"Visa",IF(G408=2,"Master"))</f>
        <v>Master</v>
      </c>
      <c r="I408" s="13" t="s">
        <v>40</v>
      </c>
    </row>
    <row r="409" spans="1:9" x14ac:dyDescent="0.25">
      <c r="A409" s="17">
        <v>2.022102680001E+26</v>
      </c>
      <c r="B409" s="19">
        <v>44873</v>
      </c>
      <c r="C409" s="20">
        <v>44991</v>
      </c>
      <c r="D409" s="28">
        <f>C409-DATE(2022,11,30)</f>
        <v>96</v>
      </c>
      <c r="E409" s="23" t="str">
        <f>IF(D409&lt;=30,"1 to 30 days", IF(D409&lt;=60, "31 to 60 days", IF(D409&lt;=90, "61 to 90 days", IF(D409&lt;=120,"91 to 120 days", IF(D409&lt;=150,"121 to 150 days",IF(D409&lt;=240,"151 to 240 days","Above 240 days"))))))</f>
        <v>91 to 120 days</v>
      </c>
      <c r="F409" s="13">
        <v>724483.94749228761</v>
      </c>
      <c r="G409" s="33">
        <v>1</v>
      </c>
      <c r="H409" s="25" t="str">
        <f>IF(G409=1,"Visa",IF(G409=2,"Master"))</f>
        <v>Visa</v>
      </c>
      <c r="I409" s="13" t="s">
        <v>46</v>
      </c>
    </row>
    <row r="410" spans="1:9" x14ac:dyDescent="0.25">
      <c r="A410" s="17">
        <v>2.022102680001E+26</v>
      </c>
      <c r="B410" s="19">
        <v>44873</v>
      </c>
      <c r="C410" s="20">
        <v>44991</v>
      </c>
      <c r="D410" s="28">
        <f>C410-DATE(2022,11,30)</f>
        <v>96</v>
      </c>
      <c r="E410" s="23" t="str">
        <f>IF(D410&lt;=30,"1 to 30 days", IF(D410&lt;=60, "31 to 60 days", IF(D410&lt;=90, "61 to 90 days", IF(D410&lt;=120,"91 to 120 days", IF(D410&lt;=150,"121 to 150 days",IF(D410&lt;=240,"151 to 240 days","Above 240 days"))))))</f>
        <v>91 to 120 days</v>
      </c>
      <c r="F410" s="13">
        <v>1113224.361711985</v>
      </c>
      <c r="G410" s="33">
        <v>1</v>
      </c>
      <c r="H410" s="25" t="str">
        <f>IF(G410=1,"Visa",IF(G410=2,"Master"))</f>
        <v>Visa</v>
      </c>
      <c r="I410" s="13" t="s">
        <v>45</v>
      </c>
    </row>
    <row r="411" spans="1:9" x14ac:dyDescent="0.25">
      <c r="A411" s="17">
        <v>2.022102680001E+26</v>
      </c>
      <c r="B411" s="19">
        <v>44873</v>
      </c>
      <c r="C411" s="20">
        <v>44991</v>
      </c>
      <c r="D411" s="28">
        <f>C411-DATE(2022,11,30)</f>
        <v>96</v>
      </c>
      <c r="E411" s="23" t="str">
        <f>IF(D411&lt;=30,"1 to 30 days", IF(D411&lt;=60, "31 to 60 days", IF(D411&lt;=90, "61 to 90 days", IF(D411&lt;=120,"91 to 120 days", IF(D411&lt;=150,"121 to 150 days",IF(D411&lt;=240,"151 to 240 days","Above 240 days"))))))</f>
        <v>91 to 120 days</v>
      </c>
      <c r="F411" s="13">
        <v>472349.17905490613</v>
      </c>
      <c r="G411" s="33">
        <v>1</v>
      </c>
      <c r="H411" s="25" t="str">
        <f>IF(G411=1,"Visa",IF(G411=2,"Master"))</f>
        <v>Visa</v>
      </c>
      <c r="I411" s="13" t="s">
        <v>47</v>
      </c>
    </row>
    <row r="412" spans="1:9" x14ac:dyDescent="0.25">
      <c r="A412" s="17">
        <v>2.022102680001E+26</v>
      </c>
      <c r="B412" s="19">
        <v>44873</v>
      </c>
      <c r="C412" s="20">
        <v>44991</v>
      </c>
      <c r="D412" s="28">
        <f>C412-DATE(2022,11,30)</f>
        <v>96</v>
      </c>
      <c r="E412" s="23" t="str">
        <f>IF(D412&lt;=30,"1 to 30 days", IF(D412&lt;=60, "31 to 60 days", IF(D412&lt;=90, "61 to 90 days", IF(D412&lt;=120,"91 to 120 days", IF(D412&lt;=150,"121 to 150 days",IF(D412&lt;=240,"151 to 240 days","Above 240 days"))))))</f>
        <v>91 to 120 days</v>
      </c>
      <c r="F412" s="13">
        <v>152867.73324127684</v>
      </c>
      <c r="G412" s="33">
        <v>1</v>
      </c>
      <c r="H412" s="25" t="str">
        <f>IF(G412=1,"Visa",IF(G412=2,"Master"))</f>
        <v>Visa</v>
      </c>
      <c r="I412" s="13" t="s">
        <v>41</v>
      </c>
    </row>
    <row r="413" spans="1:9" x14ac:dyDescent="0.25">
      <c r="A413" s="17">
        <v>2.022102680001E+26</v>
      </c>
      <c r="B413" s="19">
        <v>44910</v>
      </c>
      <c r="C413" s="20">
        <v>44991</v>
      </c>
      <c r="D413" s="28">
        <f>C413-DATE(2022,11,30)</f>
        <v>96</v>
      </c>
      <c r="E413" s="23" t="str">
        <f>IF(D413&lt;=30,"1 to 30 days", IF(D413&lt;=60, "31 to 60 days", IF(D413&lt;=90, "61 to 90 days", IF(D413&lt;=120,"91 to 120 days", IF(D413&lt;=150,"121 to 150 days",IF(D413&lt;=240,"151 to 240 days","Above 240 days"))))))</f>
        <v>91 to 120 days</v>
      </c>
      <c r="F413" s="13">
        <v>658196.98876024585</v>
      </c>
      <c r="G413" s="33">
        <v>2</v>
      </c>
      <c r="H413" s="25" t="str">
        <f>IF(G413=1,"Visa",IF(G413=2,"Master"))</f>
        <v>Master</v>
      </c>
      <c r="I413" s="13" t="s">
        <v>46</v>
      </c>
    </row>
    <row r="414" spans="1:9" x14ac:dyDescent="0.25">
      <c r="A414" s="17">
        <v>2.0220912800009999E+26</v>
      </c>
      <c r="B414" s="19">
        <v>44816</v>
      </c>
      <c r="C414" s="20">
        <v>44992</v>
      </c>
      <c r="D414" s="28">
        <f>C414-DATE(2022,11,30)</f>
        <v>97</v>
      </c>
      <c r="E414" s="23" t="str">
        <f>IF(D414&lt;=30,"1 to 30 days", IF(D414&lt;=60, "31 to 60 days", IF(D414&lt;=90, "61 to 90 days", IF(D414&lt;=120,"91 to 120 days", IF(D414&lt;=150,"121 to 150 days",IF(D414&lt;=240,"151 to 240 days","Above 240 days"))))))</f>
        <v>91 to 120 days</v>
      </c>
      <c r="F414" s="13">
        <v>10666.60922674036</v>
      </c>
      <c r="G414" s="33">
        <v>2</v>
      </c>
      <c r="H414" s="25" t="str">
        <f>IF(G414=1,"Visa",IF(G414=2,"Master"))</f>
        <v>Master</v>
      </c>
      <c r="I414" s="13" t="s">
        <v>46</v>
      </c>
    </row>
    <row r="415" spans="1:9" x14ac:dyDescent="0.25">
      <c r="A415" s="17">
        <v>2.022102680001E+26</v>
      </c>
      <c r="B415" s="19">
        <v>44910</v>
      </c>
      <c r="C415" s="20">
        <v>44992</v>
      </c>
      <c r="D415" s="28">
        <f>C415-DATE(2022,11,30)</f>
        <v>97</v>
      </c>
      <c r="E415" s="23" t="str">
        <f>IF(D415&lt;=30,"1 to 30 days", IF(D415&lt;=60, "31 to 60 days", IF(D415&lt;=90, "61 to 90 days", IF(D415&lt;=120,"91 to 120 days", IF(D415&lt;=150,"121 to 150 days",IF(D415&lt;=240,"151 to 240 days","Above 240 days"))))))</f>
        <v>91 to 120 days</v>
      </c>
      <c r="F415" s="13">
        <v>55788.209950803408</v>
      </c>
      <c r="G415" s="33">
        <v>2</v>
      </c>
      <c r="H415" s="25" t="str">
        <f>IF(G415=1,"Visa",IF(G415=2,"Master"))</f>
        <v>Master</v>
      </c>
      <c r="I415" s="13" t="s">
        <v>46</v>
      </c>
    </row>
    <row r="416" spans="1:9" x14ac:dyDescent="0.25">
      <c r="A416" s="17">
        <v>2.0220914800009998E+26</v>
      </c>
      <c r="B416" s="19">
        <v>44818</v>
      </c>
      <c r="C416" s="20">
        <v>44994</v>
      </c>
      <c r="D416" s="28">
        <f>C416-DATE(2022,11,30)</f>
        <v>99</v>
      </c>
      <c r="E416" s="23" t="str">
        <f>IF(D416&lt;=30,"1 to 30 days", IF(D416&lt;=60, "31 to 60 days", IF(D416&lt;=90, "61 to 90 days", IF(D416&lt;=120,"91 to 120 days", IF(D416&lt;=150,"121 to 150 days",IF(D416&lt;=240,"151 to 240 days","Above 240 days"))))))</f>
        <v>91 to 120 days</v>
      </c>
      <c r="F416" s="13">
        <v>95668.955092088028</v>
      </c>
      <c r="G416" s="33">
        <v>1</v>
      </c>
      <c r="H416" s="25" t="str">
        <f>IF(G416=1,"Visa",IF(G416=2,"Master"))</f>
        <v>Visa</v>
      </c>
      <c r="I416" s="13" t="s">
        <v>45</v>
      </c>
    </row>
    <row r="417" spans="1:9" x14ac:dyDescent="0.25">
      <c r="A417" s="17">
        <v>2.0220914800009998E+26</v>
      </c>
      <c r="B417" s="19">
        <v>44818</v>
      </c>
      <c r="C417" s="20">
        <v>44994</v>
      </c>
      <c r="D417" s="28">
        <f>C417-DATE(2022,11,30)</f>
        <v>99</v>
      </c>
      <c r="E417" s="23" t="str">
        <f>IF(D417&lt;=30,"1 to 30 days", IF(D417&lt;=60, "31 to 60 days", IF(D417&lt;=90, "61 to 90 days", IF(D417&lt;=120,"91 to 120 days", IF(D417&lt;=150,"121 to 150 days",IF(D417&lt;=240,"151 to 240 days","Above 240 days"))))))</f>
        <v>91 to 120 days</v>
      </c>
      <c r="F417" s="13">
        <v>151820.49004960415</v>
      </c>
      <c r="G417" s="33">
        <v>1</v>
      </c>
      <c r="H417" s="25" t="str">
        <f>IF(G417=1,"Visa",IF(G417=2,"Master"))</f>
        <v>Visa</v>
      </c>
      <c r="I417" s="13" t="s">
        <v>46</v>
      </c>
    </row>
    <row r="418" spans="1:9" x14ac:dyDescent="0.25">
      <c r="A418" s="17">
        <v>2.022091580001E+26</v>
      </c>
      <c r="B418" s="19">
        <v>44823</v>
      </c>
      <c r="C418" s="20">
        <v>44994</v>
      </c>
      <c r="D418" s="28">
        <f>C418-DATE(2022,11,30)</f>
        <v>99</v>
      </c>
      <c r="E418" s="23" t="str">
        <f>IF(D418&lt;=30,"1 to 30 days", IF(D418&lt;=60, "31 to 60 days", IF(D418&lt;=90, "61 to 90 days", IF(D418&lt;=120,"91 to 120 days", IF(D418&lt;=150,"121 to 150 days",IF(D418&lt;=240,"151 to 240 days","Above 240 days"))))))</f>
        <v>91 to 120 days</v>
      </c>
      <c r="F418" s="13">
        <v>1351617.1400266951</v>
      </c>
      <c r="G418" s="33">
        <v>1</v>
      </c>
      <c r="H418" s="25" t="str">
        <f>IF(G418=1,"Visa",IF(G418=2,"Master"))</f>
        <v>Visa</v>
      </c>
      <c r="I418" s="13" t="s">
        <v>46</v>
      </c>
    </row>
    <row r="419" spans="1:9" x14ac:dyDescent="0.25">
      <c r="A419" s="17">
        <v>2.022102680001E+26</v>
      </c>
      <c r="B419" s="19">
        <v>44909</v>
      </c>
      <c r="C419" s="20">
        <v>44994</v>
      </c>
      <c r="D419" s="28">
        <f>C419-DATE(2022,11,30)</f>
        <v>99</v>
      </c>
      <c r="E419" s="23" t="str">
        <f>IF(D419&lt;=30,"1 to 30 days", IF(D419&lt;=60, "31 to 60 days", IF(D419&lt;=90, "61 to 90 days", IF(D419&lt;=120,"91 to 120 days", IF(D419&lt;=150,"121 to 150 days",IF(D419&lt;=240,"151 to 240 days","Above 240 days"))))))</f>
        <v>91 to 120 days</v>
      </c>
      <c r="F419" s="13">
        <v>25350.58452175976</v>
      </c>
      <c r="G419" s="33">
        <v>2</v>
      </c>
      <c r="H419" s="25" t="str">
        <f>IF(G419=1,"Visa",IF(G419=2,"Master"))</f>
        <v>Master</v>
      </c>
      <c r="I419" s="13" t="s">
        <v>46</v>
      </c>
    </row>
    <row r="420" spans="1:9" x14ac:dyDescent="0.25">
      <c r="A420" s="17">
        <v>2.022091580001E+26</v>
      </c>
      <c r="B420" s="19">
        <v>44823</v>
      </c>
      <c r="C420" s="20">
        <v>44995</v>
      </c>
      <c r="D420" s="28">
        <f>C420-DATE(2022,11,30)</f>
        <v>100</v>
      </c>
      <c r="E420" s="23" t="str">
        <f>IF(D420&lt;=30,"1 to 30 days", IF(D420&lt;=60, "31 to 60 days", IF(D420&lt;=90, "61 to 90 days", IF(D420&lt;=120,"91 to 120 days", IF(D420&lt;=150,"121 to 150 days",IF(D420&lt;=240,"151 to 240 days","Above 240 days"))))))</f>
        <v>91 to 120 days</v>
      </c>
      <c r="F420" s="13">
        <v>1556580.8340105941</v>
      </c>
      <c r="G420" s="33">
        <v>1</v>
      </c>
      <c r="H420" s="25" t="str">
        <f>IF(G420=1,"Visa",IF(G420=2,"Master"))</f>
        <v>Visa</v>
      </c>
      <c r="I420" s="13" t="s">
        <v>46</v>
      </c>
    </row>
    <row r="421" spans="1:9" x14ac:dyDescent="0.25">
      <c r="A421" s="17">
        <v>2.022102680001E+26</v>
      </c>
      <c r="B421" s="19">
        <v>44909</v>
      </c>
      <c r="C421" s="20">
        <v>44995</v>
      </c>
      <c r="D421" s="28">
        <f>C421-DATE(2022,11,30)</f>
        <v>100</v>
      </c>
      <c r="E421" s="23" t="str">
        <f>IF(D421&lt;=30,"1 to 30 days", IF(D421&lt;=60, "31 to 60 days", IF(D421&lt;=90, "61 to 90 days", IF(D421&lt;=120,"91 to 120 days", IF(D421&lt;=150,"121 to 150 days",IF(D421&lt;=240,"151 to 240 days","Above 240 days"))))))</f>
        <v>91 to 120 days</v>
      </c>
      <c r="F421" s="13">
        <v>13551.021445744334</v>
      </c>
      <c r="G421" s="33">
        <v>2</v>
      </c>
      <c r="H421" s="25" t="str">
        <f>IF(G421=1,"Visa",IF(G421=2,"Master"))</f>
        <v>Master</v>
      </c>
      <c r="I421" s="13" t="s">
        <v>46</v>
      </c>
    </row>
    <row r="422" spans="1:9" x14ac:dyDescent="0.25">
      <c r="A422" s="17">
        <v>2.022102680001E+26</v>
      </c>
      <c r="B422" s="19">
        <v>44909</v>
      </c>
      <c r="C422" s="20">
        <v>44995</v>
      </c>
      <c r="D422" s="28">
        <f>C422-DATE(2022,11,30)</f>
        <v>100</v>
      </c>
      <c r="E422" s="23" t="str">
        <f>IF(D422&lt;=30,"1 to 30 days", IF(D422&lt;=60, "31 to 60 days", IF(D422&lt;=90, "61 to 90 days", IF(D422&lt;=120,"91 to 120 days", IF(D422&lt;=150,"121 to 150 days",IF(D422&lt;=240,"151 to 240 days","Above 240 days"))))))</f>
        <v>91 to 120 days</v>
      </c>
      <c r="F422" s="13">
        <v>20133.981924229392</v>
      </c>
      <c r="G422" s="33">
        <v>2</v>
      </c>
      <c r="H422" s="25" t="str">
        <f>IF(G422=1,"Visa",IF(G422=2,"Master"))</f>
        <v>Master</v>
      </c>
      <c r="I422" s="13" t="s">
        <v>41</v>
      </c>
    </row>
    <row r="423" spans="1:9" x14ac:dyDescent="0.25">
      <c r="A423" s="17">
        <v>2.022102680001E+26</v>
      </c>
      <c r="B423" s="19">
        <v>44911</v>
      </c>
      <c r="C423" s="20">
        <v>44995</v>
      </c>
      <c r="D423" s="28">
        <f>C423-DATE(2022,11,30)</f>
        <v>100</v>
      </c>
      <c r="E423" s="23" t="str">
        <f>IF(D423&lt;=30,"1 to 30 days", IF(D423&lt;=60, "31 to 60 days", IF(D423&lt;=90, "61 to 90 days", IF(D423&lt;=120,"91 to 120 days", IF(D423&lt;=150,"121 to 150 days",IF(D423&lt;=240,"151 to 240 days","Above 240 days"))))))</f>
        <v>91 to 120 days</v>
      </c>
      <c r="F423" s="13">
        <v>22851.677916893164</v>
      </c>
      <c r="G423" s="33">
        <v>2</v>
      </c>
      <c r="H423" s="25" t="str">
        <f>IF(G423=1,"Visa",IF(G423=2,"Master"))</f>
        <v>Master</v>
      </c>
      <c r="I423" s="13" t="s">
        <v>46</v>
      </c>
    </row>
    <row r="424" spans="1:9" x14ac:dyDescent="0.25">
      <c r="A424" s="17">
        <v>2.022091580001E+26</v>
      </c>
      <c r="B424" s="19">
        <v>44820</v>
      </c>
      <c r="C424" s="20">
        <v>44998</v>
      </c>
      <c r="D424" s="28">
        <f>C424-DATE(2022,11,30)</f>
        <v>103</v>
      </c>
      <c r="E424" s="23" t="str">
        <f>IF(D424&lt;=30,"1 to 30 days", IF(D424&lt;=60, "31 to 60 days", IF(D424&lt;=90, "61 to 90 days", IF(D424&lt;=120,"91 to 120 days", IF(D424&lt;=150,"121 to 150 days",IF(D424&lt;=240,"151 to 240 days","Above 240 days"))))))</f>
        <v>91 to 120 days</v>
      </c>
      <c r="F424" s="13">
        <v>689180.83155131736</v>
      </c>
      <c r="G424" s="33">
        <v>1</v>
      </c>
      <c r="H424" s="25" t="str">
        <f>IF(G424=1,"Visa",IF(G424=2,"Master"))</f>
        <v>Visa</v>
      </c>
      <c r="I424" s="13" t="s">
        <v>45</v>
      </c>
    </row>
    <row r="425" spans="1:9" x14ac:dyDescent="0.25">
      <c r="A425" s="17">
        <v>2.022091580001E+26</v>
      </c>
      <c r="B425" s="19">
        <v>44820</v>
      </c>
      <c r="C425" s="20">
        <v>44998</v>
      </c>
      <c r="D425" s="28">
        <f>C425-DATE(2022,11,30)</f>
        <v>103</v>
      </c>
      <c r="E425" s="23" t="str">
        <f>IF(D425&lt;=30,"1 to 30 days", IF(D425&lt;=60, "31 to 60 days", IF(D425&lt;=90, "61 to 90 days", IF(D425&lt;=120,"91 to 120 days", IF(D425&lt;=150,"121 to 150 days",IF(D425&lt;=240,"151 to 240 days","Above 240 days"))))))</f>
        <v>91 to 120 days</v>
      </c>
      <c r="F425" s="13">
        <v>493012.97719569725</v>
      </c>
      <c r="G425" s="33">
        <v>1</v>
      </c>
      <c r="H425" s="25" t="str">
        <f>IF(G425=1,"Visa",IF(G425=2,"Master"))</f>
        <v>Visa</v>
      </c>
      <c r="I425" s="13" t="s">
        <v>46</v>
      </c>
    </row>
    <row r="426" spans="1:9" x14ac:dyDescent="0.25">
      <c r="A426" s="17">
        <v>2.022091580001E+26</v>
      </c>
      <c r="B426" s="19">
        <v>44823</v>
      </c>
      <c r="C426" s="20">
        <v>44998</v>
      </c>
      <c r="D426" s="28">
        <f>C426-DATE(2022,11,30)</f>
        <v>103</v>
      </c>
      <c r="E426" s="23" t="str">
        <f>IF(D426&lt;=30,"1 to 30 days", IF(D426&lt;=60, "31 to 60 days", IF(D426&lt;=90, "61 to 90 days", IF(D426&lt;=120,"91 to 120 days", IF(D426&lt;=150,"121 to 150 days",IF(D426&lt;=240,"151 to 240 days","Above 240 days"))))))</f>
        <v>91 to 120 days</v>
      </c>
      <c r="F426" s="13">
        <v>2696807.2873220551</v>
      </c>
      <c r="G426" s="33">
        <v>1</v>
      </c>
      <c r="H426" s="25" t="str">
        <f>IF(G426=1,"Visa",IF(G426=2,"Master"))</f>
        <v>Visa</v>
      </c>
      <c r="I426" s="13" t="s">
        <v>45</v>
      </c>
    </row>
    <row r="427" spans="1:9" x14ac:dyDescent="0.25">
      <c r="A427" s="17">
        <v>2.022091580001E+26</v>
      </c>
      <c r="B427" s="19">
        <v>44823</v>
      </c>
      <c r="C427" s="20">
        <v>44998</v>
      </c>
      <c r="D427" s="28">
        <f>C427-DATE(2022,11,30)</f>
        <v>103</v>
      </c>
      <c r="E427" s="23" t="str">
        <f>IF(D427&lt;=30,"1 to 30 days", IF(D427&lt;=60, "31 to 60 days", IF(D427&lt;=90, "61 to 90 days", IF(D427&lt;=120,"91 to 120 days", IF(D427&lt;=150,"121 to 150 days",IF(D427&lt;=240,"151 to 240 days","Above 240 days"))))))</f>
        <v>91 to 120 days</v>
      </c>
      <c r="F427" s="13">
        <v>1189594.2912831125</v>
      </c>
      <c r="G427" s="33">
        <v>1</v>
      </c>
      <c r="H427" s="25" t="str">
        <f>IF(G427=1,"Visa",IF(G427=2,"Master"))</f>
        <v>Visa</v>
      </c>
      <c r="I427" s="13" t="s">
        <v>47</v>
      </c>
    </row>
    <row r="428" spans="1:9" x14ac:dyDescent="0.25">
      <c r="A428" s="17">
        <v>2.022091580001E+26</v>
      </c>
      <c r="B428" s="19">
        <v>44823</v>
      </c>
      <c r="C428" s="20">
        <v>44998</v>
      </c>
      <c r="D428" s="28">
        <f>C428-DATE(2022,11,30)</f>
        <v>103</v>
      </c>
      <c r="E428" s="23" t="str">
        <f>IF(D428&lt;=30,"1 to 30 days", IF(D428&lt;=60, "31 to 60 days", IF(D428&lt;=90, "61 to 90 days", IF(D428&lt;=120,"91 to 120 days", IF(D428&lt;=150,"121 to 150 days",IF(D428&lt;=240,"151 to 240 days","Above 240 days"))))))</f>
        <v>91 to 120 days</v>
      </c>
      <c r="F428" s="13">
        <v>2669818.6740920218</v>
      </c>
      <c r="G428" s="33">
        <v>1</v>
      </c>
      <c r="H428" s="25" t="str">
        <f>IF(G428=1,"Visa",IF(G428=2,"Master"))</f>
        <v>Visa</v>
      </c>
      <c r="I428" s="13" t="s">
        <v>46</v>
      </c>
    </row>
    <row r="429" spans="1:9" x14ac:dyDescent="0.25">
      <c r="A429" s="17">
        <v>2.022091580001E+26</v>
      </c>
      <c r="B429" s="19">
        <v>44823</v>
      </c>
      <c r="C429" s="20">
        <v>44998</v>
      </c>
      <c r="D429" s="28">
        <f>C429-DATE(2022,11,30)</f>
        <v>103</v>
      </c>
      <c r="E429" s="23" t="str">
        <f>IF(D429&lt;=30,"1 to 30 days", IF(D429&lt;=60, "31 to 60 days", IF(D429&lt;=90, "61 to 90 days", IF(D429&lt;=120,"91 to 120 days", IF(D429&lt;=150,"121 to 150 days",IF(D429&lt;=240,"151 to 240 days","Above 240 days"))))))</f>
        <v>91 to 120 days</v>
      </c>
      <c r="F429" s="13">
        <v>410155.25319605542</v>
      </c>
      <c r="G429" s="33">
        <v>1</v>
      </c>
      <c r="H429" s="25" t="str">
        <f>IF(G429=1,"Visa",IF(G429=2,"Master"))</f>
        <v>Visa</v>
      </c>
      <c r="I429" s="13" t="s">
        <v>41</v>
      </c>
    </row>
    <row r="430" spans="1:9" x14ac:dyDescent="0.25">
      <c r="A430" s="17">
        <v>2.022092080001E+26</v>
      </c>
      <c r="B430" s="19">
        <v>44824</v>
      </c>
      <c r="C430" s="20">
        <v>44998</v>
      </c>
      <c r="D430" s="28">
        <f>C430-DATE(2022,11,30)</f>
        <v>103</v>
      </c>
      <c r="E430" s="23" t="str">
        <f>IF(D430&lt;=30,"1 to 30 days", IF(D430&lt;=60, "31 to 60 days", IF(D430&lt;=90, "61 to 90 days", IF(D430&lt;=120,"91 to 120 days", IF(D430&lt;=150,"121 to 150 days",IF(D430&lt;=240,"151 to 240 days","Above 240 days"))))))</f>
        <v>91 to 120 days</v>
      </c>
      <c r="F430" s="13">
        <v>59049.621133787201</v>
      </c>
      <c r="G430" s="33">
        <v>2</v>
      </c>
      <c r="H430" s="25" t="str">
        <f>IF(G430=1,"Visa",IF(G430=2,"Master"))</f>
        <v>Master</v>
      </c>
      <c r="I430" s="13" t="s">
        <v>45</v>
      </c>
    </row>
    <row r="431" spans="1:9" x14ac:dyDescent="0.25">
      <c r="A431" s="17">
        <v>2.022092080001E+26</v>
      </c>
      <c r="B431" s="19">
        <v>44824</v>
      </c>
      <c r="C431" s="20">
        <v>44998</v>
      </c>
      <c r="D431" s="28">
        <f>C431-DATE(2022,11,30)</f>
        <v>103</v>
      </c>
      <c r="E431" s="23" t="str">
        <f>IF(D431&lt;=30,"1 to 30 days", IF(D431&lt;=60, "31 to 60 days", IF(D431&lt;=90, "61 to 90 days", IF(D431&lt;=120,"91 to 120 days", IF(D431&lt;=150,"121 to 150 days",IF(D431&lt;=240,"151 to 240 days","Above 240 days"))))))</f>
        <v>91 to 120 days</v>
      </c>
      <c r="F431" s="13">
        <v>800716.40721445438</v>
      </c>
      <c r="G431" s="33">
        <v>2</v>
      </c>
      <c r="H431" s="25" t="str">
        <f>IF(G431=1,"Visa",IF(G431=2,"Master"))</f>
        <v>Master</v>
      </c>
      <c r="I431" s="13" t="s">
        <v>47</v>
      </c>
    </row>
    <row r="432" spans="1:9" x14ac:dyDescent="0.25">
      <c r="A432" s="17">
        <v>2.022092080001E+26</v>
      </c>
      <c r="B432" s="19">
        <v>44824</v>
      </c>
      <c r="C432" s="20">
        <v>44998</v>
      </c>
      <c r="D432" s="28">
        <f>C432-DATE(2022,11,30)</f>
        <v>103</v>
      </c>
      <c r="E432" s="23" t="str">
        <f>IF(D432&lt;=30,"1 to 30 days", IF(D432&lt;=60, "31 to 60 days", IF(D432&lt;=90, "61 to 90 days", IF(D432&lt;=120,"91 to 120 days", IF(D432&lt;=150,"121 to 150 days",IF(D432&lt;=240,"151 to 240 days","Above 240 days"))))))</f>
        <v>91 to 120 days</v>
      </c>
      <c r="F432" s="13">
        <v>14446.391649230698</v>
      </c>
      <c r="G432" s="33">
        <v>2</v>
      </c>
      <c r="H432" s="25" t="str">
        <f>IF(G432=1,"Visa",IF(G432=2,"Master"))</f>
        <v>Master</v>
      </c>
      <c r="I432" s="13" t="s">
        <v>41</v>
      </c>
    </row>
    <row r="433" spans="1:9" x14ac:dyDescent="0.25">
      <c r="A433" s="17">
        <v>2.022092080001E+26</v>
      </c>
      <c r="B433" s="19">
        <v>44824</v>
      </c>
      <c r="C433" s="20">
        <v>44998</v>
      </c>
      <c r="D433" s="28">
        <f>C433-DATE(2022,11,30)</f>
        <v>103</v>
      </c>
      <c r="E433" s="23" t="str">
        <f>IF(D433&lt;=30,"1 to 30 days", IF(D433&lt;=60, "31 to 60 days", IF(D433&lt;=90, "61 to 90 days", IF(D433&lt;=120,"91 to 120 days", IF(D433&lt;=150,"121 to 150 days",IF(D433&lt;=240,"151 to 240 days","Above 240 days"))))))</f>
        <v>91 to 120 days</v>
      </c>
      <c r="F433" s="13">
        <v>2531273.4091484756</v>
      </c>
      <c r="G433" s="33">
        <v>2</v>
      </c>
      <c r="H433" s="25" t="str">
        <f>IF(G433=1,"Visa",IF(G433=2,"Master"))</f>
        <v>Master</v>
      </c>
      <c r="I433" s="13" t="s">
        <v>40</v>
      </c>
    </row>
    <row r="434" spans="1:9" x14ac:dyDescent="0.25">
      <c r="A434" s="17">
        <v>2.022102680001E+26</v>
      </c>
      <c r="B434" s="19">
        <v>44861</v>
      </c>
      <c r="C434" s="20">
        <v>44998</v>
      </c>
      <c r="D434" s="28">
        <f>C434-DATE(2022,11,30)</f>
        <v>103</v>
      </c>
      <c r="E434" s="23" t="str">
        <f>IF(D434&lt;=30,"1 to 30 days", IF(D434&lt;=60, "31 to 60 days", IF(D434&lt;=90, "61 to 90 days", IF(D434&lt;=120,"91 to 120 days", IF(D434&lt;=150,"121 to 150 days",IF(D434&lt;=240,"151 to 240 days","Above 240 days"))))))</f>
        <v>91 to 120 days</v>
      </c>
      <c r="F434" s="13">
        <v>187554.74180129988</v>
      </c>
      <c r="G434" s="33">
        <v>2</v>
      </c>
      <c r="H434" s="25" t="str">
        <f>IF(G434=1,"Visa",IF(G434=2,"Master"))</f>
        <v>Master</v>
      </c>
      <c r="I434" s="13" t="s">
        <v>41</v>
      </c>
    </row>
    <row r="435" spans="1:9" x14ac:dyDescent="0.25">
      <c r="A435" s="17">
        <v>2.022102680001E+26</v>
      </c>
      <c r="B435" s="19">
        <v>44909</v>
      </c>
      <c r="C435" s="20">
        <v>44998</v>
      </c>
      <c r="D435" s="28">
        <f>C435-DATE(2022,11,30)</f>
        <v>103</v>
      </c>
      <c r="E435" s="23" t="str">
        <f>IF(D435&lt;=30,"1 to 30 days", IF(D435&lt;=60, "31 to 60 days", IF(D435&lt;=90, "61 to 90 days", IF(D435&lt;=120,"91 to 120 days", IF(D435&lt;=150,"121 to 150 days",IF(D435&lt;=240,"151 to 240 days","Above 240 days"))))))</f>
        <v>91 to 120 days</v>
      </c>
      <c r="F435" s="13">
        <v>1152054.2427983754</v>
      </c>
      <c r="G435" s="33">
        <v>2</v>
      </c>
      <c r="H435" s="25" t="str">
        <f>IF(G435=1,"Visa",IF(G435=2,"Master"))</f>
        <v>Master</v>
      </c>
      <c r="I435" s="13" t="s">
        <v>45</v>
      </c>
    </row>
    <row r="436" spans="1:9" x14ac:dyDescent="0.25">
      <c r="A436" s="17">
        <v>2.022102680001E+26</v>
      </c>
      <c r="B436" s="19">
        <v>44909</v>
      </c>
      <c r="C436" s="20">
        <v>44998</v>
      </c>
      <c r="D436" s="28">
        <f>C436-DATE(2022,11,30)</f>
        <v>103</v>
      </c>
      <c r="E436" s="23" t="str">
        <f>IF(D436&lt;=30,"1 to 30 days", IF(D436&lt;=60, "31 to 60 days", IF(D436&lt;=90, "61 to 90 days", IF(D436&lt;=120,"91 to 120 days", IF(D436&lt;=150,"121 to 150 days",IF(D436&lt;=240,"151 to 240 days","Above 240 days"))))))</f>
        <v>91 to 120 days</v>
      </c>
      <c r="F436" s="13">
        <v>636957.33649286837</v>
      </c>
      <c r="G436" s="33">
        <v>2</v>
      </c>
      <c r="H436" s="25" t="str">
        <f>IF(G436=1,"Visa",IF(G436=2,"Master"))</f>
        <v>Master</v>
      </c>
      <c r="I436" s="13" t="s">
        <v>41</v>
      </c>
    </row>
    <row r="437" spans="1:9" x14ac:dyDescent="0.25">
      <c r="A437" s="17">
        <v>2.022102680001E+26</v>
      </c>
      <c r="B437" s="19">
        <v>44909</v>
      </c>
      <c r="C437" s="20">
        <v>44998</v>
      </c>
      <c r="D437" s="28">
        <f>C437-DATE(2022,11,30)</f>
        <v>103</v>
      </c>
      <c r="E437" s="23" t="str">
        <f>IF(D437&lt;=30,"1 to 30 days", IF(D437&lt;=60, "31 to 60 days", IF(D437&lt;=90, "61 to 90 days", IF(D437&lt;=120,"91 to 120 days", IF(D437&lt;=150,"121 to 150 days",IF(D437&lt;=240,"151 to 240 days","Above 240 days"))))))</f>
        <v>91 to 120 days</v>
      </c>
      <c r="F437" s="13">
        <v>11347359.128716659</v>
      </c>
      <c r="G437" s="33">
        <v>2</v>
      </c>
      <c r="H437" s="25" t="str">
        <f>IF(G437=1,"Visa",IF(G437=2,"Master"))</f>
        <v>Master</v>
      </c>
      <c r="I437" s="13" t="s">
        <v>40</v>
      </c>
    </row>
    <row r="438" spans="1:9" x14ac:dyDescent="0.25">
      <c r="A438" s="17">
        <v>2.022102680001E+26</v>
      </c>
      <c r="B438" s="19">
        <v>44910</v>
      </c>
      <c r="C438" s="20">
        <v>44998</v>
      </c>
      <c r="D438" s="28">
        <f>C438-DATE(2022,11,30)</f>
        <v>103</v>
      </c>
      <c r="E438" s="23" t="str">
        <f>IF(D438&lt;=30,"1 to 30 days", IF(D438&lt;=60, "31 to 60 days", IF(D438&lt;=90, "61 to 90 days", IF(D438&lt;=120,"91 to 120 days", IF(D438&lt;=150,"121 to 150 days",IF(D438&lt;=240,"151 to 240 days","Above 240 days"))))))</f>
        <v>91 to 120 days</v>
      </c>
      <c r="F438" s="13">
        <v>130489.89381734552</v>
      </c>
      <c r="G438" s="33">
        <v>2</v>
      </c>
      <c r="H438" s="25" t="str">
        <f>IF(G438=1,"Visa",IF(G438=2,"Master"))</f>
        <v>Master</v>
      </c>
      <c r="I438" s="13" t="s">
        <v>47</v>
      </c>
    </row>
    <row r="439" spans="1:9" x14ac:dyDescent="0.25">
      <c r="A439" s="17">
        <v>2.022102680001E+26</v>
      </c>
      <c r="B439" s="19">
        <v>44910</v>
      </c>
      <c r="C439" s="20">
        <v>44998</v>
      </c>
      <c r="D439" s="28">
        <f>C439-DATE(2022,11,30)</f>
        <v>103</v>
      </c>
      <c r="E439" s="23" t="str">
        <f>IF(D439&lt;=30,"1 to 30 days", IF(D439&lt;=60, "31 to 60 days", IF(D439&lt;=90, "61 to 90 days", IF(D439&lt;=120,"91 to 120 days", IF(D439&lt;=150,"121 to 150 days",IF(D439&lt;=240,"151 to 240 days","Above 240 days"))))))</f>
        <v>91 to 120 days</v>
      </c>
      <c r="F439" s="13">
        <v>17506.587578886625</v>
      </c>
      <c r="G439" s="33">
        <v>2</v>
      </c>
      <c r="H439" s="25" t="str">
        <f>IF(G439=1,"Visa",IF(G439=2,"Master"))</f>
        <v>Master</v>
      </c>
      <c r="I439" s="13" t="s">
        <v>41</v>
      </c>
    </row>
    <row r="440" spans="1:9" x14ac:dyDescent="0.25">
      <c r="A440" s="17">
        <v>2.022102680001E+26</v>
      </c>
      <c r="B440" s="19">
        <v>44911</v>
      </c>
      <c r="C440" s="20">
        <v>44998</v>
      </c>
      <c r="D440" s="28">
        <f>C440-DATE(2022,11,30)</f>
        <v>103</v>
      </c>
      <c r="E440" s="23" t="str">
        <f>IF(D440&lt;=30,"1 to 30 days", IF(D440&lt;=60, "31 to 60 days", IF(D440&lt;=90, "61 to 90 days", IF(D440&lt;=120,"91 to 120 days", IF(D440&lt;=150,"121 to 150 days",IF(D440&lt;=240,"151 to 240 days","Above 240 days"))))))</f>
        <v>91 to 120 days</v>
      </c>
      <c r="F440" s="13">
        <v>447450.41110267368</v>
      </c>
      <c r="G440" s="33">
        <v>2</v>
      </c>
      <c r="H440" s="25" t="str">
        <f>IF(G440=1,"Visa",IF(G440=2,"Master"))</f>
        <v>Master</v>
      </c>
      <c r="I440" s="13" t="s">
        <v>46</v>
      </c>
    </row>
    <row r="441" spans="1:9" x14ac:dyDescent="0.25">
      <c r="A441" s="17">
        <v>2.022102680001E+26</v>
      </c>
      <c r="B441" s="19">
        <v>44911</v>
      </c>
      <c r="C441" s="20">
        <v>44998</v>
      </c>
      <c r="D441" s="28">
        <f>C441-DATE(2022,11,30)</f>
        <v>103</v>
      </c>
      <c r="E441" s="23" t="str">
        <f>IF(D441&lt;=30,"1 to 30 days", IF(D441&lt;=60, "31 to 60 days", IF(D441&lt;=90, "61 to 90 days", IF(D441&lt;=120,"91 to 120 days", IF(D441&lt;=150,"121 to 150 days",IF(D441&lt;=240,"151 to 240 days","Above 240 days"))))))</f>
        <v>91 to 120 days</v>
      </c>
      <c r="F441" s="13">
        <v>1007047.6780497367</v>
      </c>
      <c r="G441" s="33">
        <v>2</v>
      </c>
      <c r="H441" s="25" t="str">
        <f>IF(G441=1,"Visa",IF(G441=2,"Master"))</f>
        <v>Master</v>
      </c>
      <c r="I441" s="13" t="s">
        <v>45</v>
      </c>
    </row>
    <row r="442" spans="1:9" x14ac:dyDescent="0.25">
      <c r="A442" s="17">
        <v>2.022102680001E+26</v>
      </c>
      <c r="B442" s="19">
        <v>44911</v>
      </c>
      <c r="C442" s="20">
        <v>44998</v>
      </c>
      <c r="D442" s="28">
        <f>C442-DATE(2022,11,30)</f>
        <v>103</v>
      </c>
      <c r="E442" s="23" t="str">
        <f>IF(D442&lt;=30,"1 to 30 days", IF(D442&lt;=60, "31 to 60 days", IF(D442&lt;=90, "61 to 90 days", IF(D442&lt;=120,"91 to 120 days", IF(D442&lt;=150,"121 to 150 days",IF(D442&lt;=240,"151 to 240 days","Above 240 days"))))))</f>
        <v>91 to 120 days</v>
      </c>
      <c r="F442" s="13">
        <v>4494942.650685139</v>
      </c>
      <c r="G442" s="33">
        <v>2</v>
      </c>
      <c r="H442" s="25" t="str">
        <f>IF(G442=1,"Visa",IF(G442=2,"Master"))</f>
        <v>Master</v>
      </c>
      <c r="I442" s="13" t="s">
        <v>47</v>
      </c>
    </row>
    <row r="443" spans="1:9" x14ac:dyDescent="0.25">
      <c r="A443" s="17">
        <v>2.022102680001E+26</v>
      </c>
      <c r="B443" s="19">
        <v>44911</v>
      </c>
      <c r="C443" s="20">
        <v>44998</v>
      </c>
      <c r="D443" s="28">
        <f>C443-DATE(2022,11,30)</f>
        <v>103</v>
      </c>
      <c r="E443" s="23" t="str">
        <f>IF(D443&lt;=30,"1 to 30 days", IF(D443&lt;=60, "31 to 60 days", IF(D443&lt;=90, "61 to 90 days", IF(D443&lt;=120,"91 to 120 days", IF(D443&lt;=150,"121 to 150 days",IF(D443&lt;=240,"151 to 240 days","Above 240 days"))))))</f>
        <v>91 to 120 days</v>
      </c>
      <c r="F443" s="13">
        <v>538238.34446991794</v>
      </c>
      <c r="G443" s="33">
        <v>2</v>
      </c>
      <c r="H443" s="25" t="str">
        <f>IF(G443=1,"Visa",IF(G443=2,"Master"))</f>
        <v>Master</v>
      </c>
      <c r="I443" s="13" t="s">
        <v>41</v>
      </c>
    </row>
    <row r="444" spans="1:9" x14ac:dyDescent="0.25">
      <c r="A444" s="17">
        <v>2.022102680001E+26</v>
      </c>
      <c r="B444" s="19">
        <v>44911</v>
      </c>
      <c r="C444" s="20">
        <v>44998</v>
      </c>
      <c r="D444" s="28">
        <f>C444-DATE(2022,11,30)</f>
        <v>103</v>
      </c>
      <c r="E444" s="23" t="str">
        <f>IF(D444&lt;=30,"1 to 30 days", IF(D444&lt;=60, "31 to 60 days", IF(D444&lt;=90, "61 to 90 days", IF(D444&lt;=120,"91 to 120 days", IF(D444&lt;=150,"121 to 150 days",IF(D444&lt;=240,"151 to 240 days","Above 240 days"))))))</f>
        <v>91 to 120 days</v>
      </c>
      <c r="F444" s="13">
        <v>773548.38526537234</v>
      </c>
      <c r="G444" s="33">
        <v>2</v>
      </c>
      <c r="H444" s="25" t="str">
        <f>IF(G444=1,"Visa",IF(G444=2,"Master"))</f>
        <v>Master</v>
      </c>
      <c r="I444" s="13" t="s">
        <v>40</v>
      </c>
    </row>
    <row r="445" spans="1:9" x14ac:dyDescent="0.25">
      <c r="A445" s="17">
        <v>2.022091580001E+26</v>
      </c>
      <c r="B445" s="19">
        <v>44823</v>
      </c>
      <c r="C445" s="20">
        <v>44999</v>
      </c>
      <c r="D445" s="28">
        <f>C445-DATE(2022,11,30)</f>
        <v>104</v>
      </c>
      <c r="E445" s="23" t="str">
        <f>IF(D445&lt;=30,"1 to 30 days", IF(D445&lt;=60, "31 to 60 days", IF(D445&lt;=90, "61 to 90 days", IF(D445&lt;=120,"91 to 120 days", IF(D445&lt;=150,"121 to 150 days",IF(D445&lt;=240,"151 to 240 days","Above 240 days"))))))</f>
        <v>91 to 120 days</v>
      </c>
      <c r="F445" s="13">
        <v>57587.494534728037</v>
      </c>
      <c r="G445" s="33">
        <v>1</v>
      </c>
      <c r="H445" s="25" t="str">
        <f>IF(G445=1,"Visa",IF(G445=2,"Master"))</f>
        <v>Visa</v>
      </c>
      <c r="I445" s="13" t="s">
        <v>45</v>
      </c>
    </row>
    <row r="446" spans="1:9" x14ac:dyDescent="0.25">
      <c r="A446" s="17">
        <v>2.022102680001E+26</v>
      </c>
      <c r="B446" s="19">
        <v>44861</v>
      </c>
      <c r="C446" s="20">
        <v>44999</v>
      </c>
      <c r="D446" s="28">
        <f>C446-DATE(2022,11,30)</f>
        <v>104</v>
      </c>
      <c r="E446" s="23" t="str">
        <f>IF(D446&lt;=30,"1 to 30 days", IF(D446&lt;=60, "31 to 60 days", IF(D446&lt;=90, "61 to 90 days", IF(D446&lt;=120,"91 to 120 days", IF(D446&lt;=150,"121 to 150 days",IF(D446&lt;=240,"151 to 240 days","Above 240 days"))))))</f>
        <v>91 to 120 days</v>
      </c>
      <c r="F446" s="13">
        <v>192408.64901061499</v>
      </c>
      <c r="G446" s="33">
        <v>2</v>
      </c>
      <c r="H446" s="25" t="str">
        <f>IF(G446=1,"Visa",IF(G446=2,"Master"))</f>
        <v>Master</v>
      </c>
      <c r="I446" s="13" t="s">
        <v>41</v>
      </c>
    </row>
    <row r="447" spans="1:9" x14ac:dyDescent="0.25">
      <c r="A447" s="17">
        <v>2.022102680001E+26</v>
      </c>
      <c r="B447" s="19">
        <v>44909</v>
      </c>
      <c r="C447" s="20">
        <v>44999</v>
      </c>
      <c r="D447" s="28">
        <f>C447-DATE(2022,11,30)</f>
        <v>104</v>
      </c>
      <c r="E447" s="23" t="str">
        <f>IF(D447&lt;=30,"1 to 30 days", IF(D447&lt;=60, "31 to 60 days", IF(D447&lt;=90, "61 to 90 days", IF(D447&lt;=120,"91 to 120 days", IF(D447&lt;=150,"121 to 150 days",IF(D447&lt;=240,"151 to 240 days","Above 240 days"))))))</f>
        <v>91 to 120 days</v>
      </c>
      <c r="F447" s="13">
        <v>484504.72755004262</v>
      </c>
      <c r="G447" s="33">
        <v>2</v>
      </c>
      <c r="H447" s="25" t="str">
        <f>IF(G447=1,"Visa",IF(G447=2,"Master"))</f>
        <v>Master</v>
      </c>
      <c r="I447" s="13" t="s">
        <v>45</v>
      </c>
    </row>
    <row r="448" spans="1:9" x14ac:dyDescent="0.25">
      <c r="A448" s="17">
        <v>2.022102680001E+26</v>
      </c>
      <c r="B448" s="19">
        <v>44909</v>
      </c>
      <c r="C448" s="20">
        <v>44999</v>
      </c>
      <c r="D448" s="28">
        <f>C448-DATE(2022,11,30)</f>
        <v>104</v>
      </c>
      <c r="E448" s="23" t="str">
        <f>IF(D448&lt;=30,"1 to 30 days", IF(D448&lt;=60, "31 to 60 days", IF(D448&lt;=90, "61 to 90 days", IF(D448&lt;=120,"91 to 120 days", IF(D448&lt;=150,"121 to 150 days",IF(D448&lt;=240,"151 to 240 days","Above 240 days"))))))</f>
        <v>91 to 120 days</v>
      </c>
      <c r="F448" s="13">
        <v>308323.30741553626</v>
      </c>
      <c r="G448" s="33">
        <v>2</v>
      </c>
      <c r="H448" s="25" t="str">
        <f>IF(G448=1,"Visa",IF(G448=2,"Master"))</f>
        <v>Master</v>
      </c>
      <c r="I448" s="13" t="s">
        <v>41</v>
      </c>
    </row>
    <row r="449" spans="1:9" x14ac:dyDescent="0.25">
      <c r="A449" s="17">
        <v>2.022102680001E+26</v>
      </c>
      <c r="B449" s="19">
        <v>44909</v>
      </c>
      <c r="C449" s="20">
        <v>44999</v>
      </c>
      <c r="D449" s="28">
        <f>C449-DATE(2022,11,30)</f>
        <v>104</v>
      </c>
      <c r="E449" s="23" t="str">
        <f>IF(D449&lt;=30,"1 to 30 days", IF(D449&lt;=60, "31 to 60 days", IF(D449&lt;=90, "61 to 90 days", IF(D449&lt;=120,"91 to 120 days", IF(D449&lt;=150,"121 to 150 days",IF(D449&lt;=240,"151 to 240 days","Above 240 days"))))))</f>
        <v>91 to 120 days</v>
      </c>
      <c r="F449" s="13">
        <v>7558684.1321373116</v>
      </c>
      <c r="G449" s="33">
        <v>2</v>
      </c>
      <c r="H449" s="25" t="str">
        <f>IF(G449=1,"Visa",IF(G449=2,"Master"))</f>
        <v>Master</v>
      </c>
      <c r="I449" s="13" t="s">
        <v>40</v>
      </c>
    </row>
    <row r="450" spans="1:9" x14ac:dyDescent="0.25">
      <c r="A450" s="17">
        <v>2.022092080001E+26</v>
      </c>
      <c r="B450" s="19">
        <v>44824</v>
      </c>
      <c r="C450" s="20">
        <v>45000</v>
      </c>
      <c r="D450" s="28">
        <f>C450-DATE(2022,11,30)</f>
        <v>105</v>
      </c>
      <c r="E450" s="23" t="str">
        <f>IF(D450&lt;=30,"1 to 30 days", IF(D450&lt;=60, "31 to 60 days", IF(D450&lt;=90, "61 to 90 days", IF(D450&lt;=120,"91 to 120 days", IF(D450&lt;=150,"121 to 150 days",IF(D450&lt;=240,"151 to 240 days","Above 240 days"))))))</f>
        <v>91 to 120 days</v>
      </c>
      <c r="F450" s="13">
        <v>15505.822682234797</v>
      </c>
      <c r="G450" s="33">
        <v>2</v>
      </c>
      <c r="H450" s="25" t="str">
        <f>IF(G450=1,"Visa",IF(G450=2,"Master"))</f>
        <v>Master</v>
      </c>
      <c r="I450" s="13" t="s">
        <v>46</v>
      </c>
    </row>
    <row r="451" spans="1:9" x14ac:dyDescent="0.25">
      <c r="A451" s="17">
        <v>2.022092080001E+26</v>
      </c>
      <c r="B451" s="19">
        <v>44824</v>
      </c>
      <c r="C451" s="20">
        <v>45000</v>
      </c>
      <c r="D451" s="28">
        <f>C451-DATE(2022,11,30)</f>
        <v>105</v>
      </c>
      <c r="E451" s="23" t="str">
        <f>IF(D451&lt;=30,"1 to 30 days", IF(D451&lt;=60, "31 to 60 days", IF(D451&lt;=90, "61 to 90 days", IF(D451&lt;=120,"91 to 120 days", IF(D451&lt;=150,"121 to 150 days",IF(D451&lt;=240,"151 to 240 days","Above 240 days"))))))</f>
        <v>91 to 120 days</v>
      </c>
      <c r="F451" s="13">
        <v>26238.522424971306</v>
      </c>
      <c r="G451" s="33">
        <v>2</v>
      </c>
      <c r="H451" s="25" t="str">
        <f>IF(G451=1,"Visa",IF(G451=2,"Master"))</f>
        <v>Master</v>
      </c>
      <c r="I451" s="13" t="s">
        <v>41</v>
      </c>
    </row>
    <row r="452" spans="1:9" x14ac:dyDescent="0.25">
      <c r="A452" s="17">
        <v>2.022102680001E+26</v>
      </c>
      <c r="B452" s="19">
        <v>44861</v>
      </c>
      <c r="C452" s="20">
        <v>45000</v>
      </c>
      <c r="D452" s="28">
        <f>C452-DATE(2022,11,30)</f>
        <v>105</v>
      </c>
      <c r="E452" s="23" t="str">
        <f>IF(D452&lt;=30,"1 to 30 days", IF(D452&lt;=60, "31 to 60 days", IF(D452&lt;=90, "61 to 90 days", IF(D452&lt;=120,"91 to 120 days", IF(D452&lt;=150,"121 to 150 days",IF(D452&lt;=240,"151 to 240 days","Above 240 days"))))))</f>
        <v>91 to 120 days</v>
      </c>
      <c r="F452" s="13">
        <v>174043.61737113041</v>
      </c>
      <c r="G452" s="33">
        <v>2</v>
      </c>
      <c r="H452" s="25" t="str">
        <f>IF(G452=1,"Visa",IF(G452=2,"Master"))</f>
        <v>Master</v>
      </c>
      <c r="I452" s="13" t="s">
        <v>41</v>
      </c>
    </row>
    <row r="453" spans="1:9" x14ac:dyDescent="0.25">
      <c r="A453" s="17">
        <v>2.022102680001E+26</v>
      </c>
      <c r="B453" s="19">
        <v>44909</v>
      </c>
      <c r="C453" s="20">
        <v>45000</v>
      </c>
      <c r="D453" s="28">
        <f>C453-DATE(2022,11,30)</f>
        <v>105</v>
      </c>
      <c r="E453" s="23" t="str">
        <f>IF(D453&lt;=30,"1 to 30 days", IF(D453&lt;=60, "31 to 60 days", IF(D453&lt;=90, "61 to 90 days", IF(D453&lt;=120,"91 to 120 days", IF(D453&lt;=150,"121 to 150 days",IF(D453&lt;=240,"151 to 240 days","Above 240 days"))))))</f>
        <v>91 to 120 days</v>
      </c>
      <c r="F453" s="13">
        <v>499372.44793478207</v>
      </c>
      <c r="G453" s="33">
        <v>2</v>
      </c>
      <c r="H453" s="25" t="str">
        <f>IF(G453=1,"Visa",IF(G453=2,"Master"))</f>
        <v>Master</v>
      </c>
      <c r="I453" s="13" t="s">
        <v>45</v>
      </c>
    </row>
    <row r="454" spans="1:9" x14ac:dyDescent="0.25">
      <c r="A454" s="17">
        <v>2.022102680001E+26</v>
      </c>
      <c r="B454" s="19">
        <v>44909</v>
      </c>
      <c r="C454" s="20">
        <v>45000</v>
      </c>
      <c r="D454" s="28">
        <f>C454-DATE(2022,11,30)</f>
        <v>105</v>
      </c>
      <c r="E454" s="23" t="str">
        <f>IF(D454&lt;=30,"1 to 30 days", IF(D454&lt;=60, "31 to 60 days", IF(D454&lt;=90, "61 to 90 days", IF(D454&lt;=120,"91 to 120 days", IF(D454&lt;=150,"121 to 150 days",IF(D454&lt;=240,"151 to 240 days","Above 240 days"))))))</f>
        <v>91 to 120 days</v>
      </c>
      <c r="F454" s="13">
        <v>277737.88967940159</v>
      </c>
      <c r="G454" s="33">
        <v>2</v>
      </c>
      <c r="H454" s="25" t="str">
        <f>IF(G454=1,"Visa",IF(G454=2,"Master"))</f>
        <v>Master</v>
      </c>
      <c r="I454" s="13" t="s">
        <v>41</v>
      </c>
    </row>
    <row r="455" spans="1:9" x14ac:dyDescent="0.25">
      <c r="A455" s="17">
        <v>2.022102680001E+26</v>
      </c>
      <c r="B455" s="19">
        <v>44909</v>
      </c>
      <c r="C455" s="20">
        <v>45000</v>
      </c>
      <c r="D455" s="28">
        <f>C455-DATE(2022,11,30)</f>
        <v>105</v>
      </c>
      <c r="E455" s="23" t="str">
        <f>IF(D455&lt;=30,"1 to 30 days", IF(D455&lt;=60, "31 to 60 days", IF(D455&lt;=90, "61 to 90 days", IF(D455&lt;=120,"91 to 120 days", IF(D455&lt;=150,"121 to 150 days",IF(D455&lt;=240,"151 to 240 days","Above 240 days"))))))</f>
        <v>91 to 120 days</v>
      </c>
      <c r="F455" s="13">
        <v>6736524.6762686279</v>
      </c>
      <c r="G455" s="33">
        <v>2</v>
      </c>
      <c r="H455" s="25" t="str">
        <f>IF(G455=1,"Visa",IF(G455=2,"Master"))</f>
        <v>Master</v>
      </c>
      <c r="I455" s="13" t="s">
        <v>40</v>
      </c>
    </row>
    <row r="456" spans="1:9" x14ac:dyDescent="0.25">
      <c r="A456" s="17">
        <v>2.022102680001E+26</v>
      </c>
      <c r="B456" s="19">
        <v>44914</v>
      </c>
      <c r="C456" s="20">
        <v>45000</v>
      </c>
      <c r="D456" s="28">
        <f>C456-DATE(2022,11,30)</f>
        <v>105</v>
      </c>
      <c r="E456" s="23" t="str">
        <f>IF(D456&lt;=30,"1 to 30 days", IF(D456&lt;=60, "31 to 60 days", IF(D456&lt;=90, "61 to 90 days", IF(D456&lt;=120,"91 to 120 days", IF(D456&lt;=150,"121 to 150 days",IF(D456&lt;=240,"151 to 240 days","Above 240 days"))))))</f>
        <v>91 to 120 days</v>
      </c>
      <c r="F456" s="13">
        <v>16850.010011295784</v>
      </c>
      <c r="G456" s="33">
        <v>1</v>
      </c>
      <c r="H456" s="25" t="str">
        <f>IF(G456=1,"Visa",IF(G456=2,"Master"))</f>
        <v>Visa</v>
      </c>
      <c r="I456" s="13" t="s">
        <v>41</v>
      </c>
    </row>
    <row r="457" spans="1:9" x14ac:dyDescent="0.25">
      <c r="A457" s="17">
        <v>2.022102680001E+26</v>
      </c>
      <c r="B457" s="19">
        <v>44861</v>
      </c>
      <c r="C457" s="20">
        <v>45001</v>
      </c>
      <c r="D457" s="28">
        <f>C457-DATE(2022,11,30)</f>
        <v>106</v>
      </c>
      <c r="E457" s="23" t="str">
        <f>IF(D457&lt;=30,"1 to 30 days", IF(D457&lt;=60, "31 to 60 days", IF(D457&lt;=90, "61 to 90 days", IF(D457&lt;=120,"91 to 120 days", IF(D457&lt;=150,"121 to 150 days",IF(D457&lt;=240,"151 to 240 days","Above 240 days"))))))</f>
        <v>91 to 120 days</v>
      </c>
      <c r="F457" s="13">
        <v>178504.15343854384</v>
      </c>
      <c r="G457" s="33">
        <v>2</v>
      </c>
      <c r="H457" s="25" t="str">
        <f>IF(G457=1,"Visa",IF(G457=2,"Master"))</f>
        <v>Master</v>
      </c>
      <c r="I457" s="13" t="s">
        <v>41</v>
      </c>
    </row>
    <row r="458" spans="1:9" x14ac:dyDescent="0.25">
      <c r="A458" s="17">
        <v>2.022102680001E+26</v>
      </c>
      <c r="B458" s="19">
        <v>44909</v>
      </c>
      <c r="C458" s="20">
        <v>45001</v>
      </c>
      <c r="D458" s="28">
        <f>C458-DATE(2022,11,30)</f>
        <v>106</v>
      </c>
      <c r="E458" s="23" t="str">
        <f>IF(D458&lt;=30,"1 to 30 days", IF(D458&lt;=60, "31 to 60 days", IF(D458&lt;=90, "61 to 90 days", IF(D458&lt;=120,"91 to 120 days", IF(D458&lt;=150,"121 to 150 days",IF(D458&lt;=240,"151 to 240 days","Above 240 days"))))))</f>
        <v>91 to 120 days</v>
      </c>
      <c r="F458" s="13">
        <v>335238.90861343202</v>
      </c>
      <c r="G458" s="33">
        <v>2</v>
      </c>
      <c r="H458" s="25" t="str">
        <f>IF(G458=1,"Visa",IF(G458=2,"Master"))</f>
        <v>Master</v>
      </c>
      <c r="I458" s="13" t="s">
        <v>45</v>
      </c>
    </row>
    <row r="459" spans="1:9" x14ac:dyDescent="0.25">
      <c r="A459" s="17">
        <v>2.022102680001E+26</v>
      </c>
      <c r="B459" s="19">
        <v>44909</v>
      </c>
      <c r="C459" s="20">
        <v>45001</v>
      </c>
      <c r="D459" s="28">
        <f>C459-DATE(2022,11,30)</f>
        <v>106</v>
      </c>
      <c r="E459" s="23" t="str">
        <f>IF(D459&lt;=30,"1 to 30 days", IF(D459&lt;=60, "31 to 60 days", IF(D459&lt;=90, "61 to 90 days", IF(D459&lt;=120,"91 to 120 days", IF(D459&lt;=150,"121 to 150 days",IF(D459&lt;=240,"151 to 240 days","Above 240 days"))))))</f>
        <v>91 to 120 days</v>
      </c>
      <c r="F459" s="13">
        <v>201974.48397464032</v>
      </c>
      <c r="G459" s="33">
        <v>2</v>
      </c>
      <c r="H459" s="25" t="str">
        <f>IF(G459=1,"Visa",IF(G459=2,"Master"))</f>
        <v>Master</v>
      </c>
      <c r="I459" s="13" t="s">
        <v>41</v>
      </c>
    </row>
    <row r="460" spans="1:9" x14ac:dyDescent="0.25">
      <c r="A460" s="17">
        <v>2.022102680001E+26</v>
      </c>
      <c r="B460" s="19">
        <v>44909</v>
      </c>
      <c r="C460" s="20">
        <v>45001</v>
      </c>
      <c r="D460" s="28">
        <f>C460-DATE(2022,11,30)</f>
        <v>106</v>
      </c>
      <c r="E460" s="23" t="str">
        <f>IF(D460&lt;=30,"1 to 30 days", IF(D460&lt;=60, "31 to 60 days", IF(D460&lt;=90, "61 to 90 days", IF(D460&lt;=120,"91 to 120 days", IF(D460&lt;=150,"121 to 150 days",IF(D460&lt;=240,"151 to 240 days","Above 240 days"))))))</f>
        <v>91 to 120 days</v>
      </c>
      <c r="F460" s="13">
        <v>416794.15636106656</v>
      </c>
      <c r="G460" s="33">
        <v>2</v>
      </c>
      <c r="H460" s="25" t="str">
        <f>IF(G460=1,"Visa",IF(G460=2,"Master"))</f>
        <v>Master</v>
      </c>
      <c r="I460" s="13" t="s">
        <v>40</v>
      </c>
    </row>
    <row r="461" spans="1:9" x14ac:dyDescent="0.25">
      <c r="A461" s="17">
        <v>2.022102680001E+26</v>
      </c>
      <c r="B461" s="19">
        <v>44861</v>
      </c>
      <c r="C461" s="20">
        <v>45002</v>
      </c>
      <c r="D461" s="28">
        <f>C461-DATE(2022,11,30)</f>
        <v>107</v>
      </c>
      <c r="E461" s="23" t="str">
        <f>IF(D461&lt;=30,"1 to 30 days", IF(D461&lt;=60, "31 to 60 days", IF(D461&lt;=90, "61 to 90 days", IF(D461&lt;=120,"91 to 120 days", IF(D461&lt;=150,"121 to 150 days",IF(D461&lt;=240,"151 to 240 days","Above 240 days"))))))</f>
        <v>91 to 120 days</v>
      </c>
      <c r="F461" s="13">
        <v>174564.71965172715</v>
      </c>
      <c r="G461" s="33">
        <v>2</v>
      </c>
      <c r="H461" s="25" t="str">
        <f>IF(G461=1,"Visa",IF(G461=2,"Master"))</f>
        <v>Master</v>
      </c>
      <c r="I461" s="13" t="s">
        <v>41</v>
      </c>
    </row>
    <row r="462" spans="1:9" x14ac:dyDescent="0.25">
      <c r="A462" s="17">
        <v>2.022102680001E+26</v>
      </c>
      <c r="B462" s="19">
        <v>44910</v>
      </c>
      <c r="C462" s="20">
        <v>45002</v>
      </c>
      <c r="D462" s="28">
        <f>C462-DATE(2022,11,30)</f>
        <v>107</v>
      </c>
      <c r="E462" s="23" t="str">
        <f>IF(D462&lt;=30,"1 to 30 days", IF(D462&lt;=60, "31 to 60 days", IF(D462&lt;=90, "61 to 90 days", IF(D462&lt;=120,"91 to 120 days", IF(D462&lt;=150,"121 to 150 days",IF(D462&lt;=240,"151 to 240 days","Above 240 days"))))))</f>
        <v>91 to 120 days</v>
      </c>
      <c r="F462" s="13">
        <v>139050.32252745752</v>
      </c>
      <c r="G462" s="33">
        <v>2</v>
      </c>
      <c r="H462" s="25" t="str">
        <f>IF(G462=1,"Visa",IF(G462=2,"Master"))</f>
        <v>Master</v>
      </c>
      <c r="I462" s="13" t="s">
        <v>45</v>
      </c>
    </row>
    <row r="463" spans="1:9" x14ac:dyDescent="0.25">
      <c r="A463" s="17">
        <v>2.022102680001E+26</v>
      </c>
      <c r="B463" s="19">
        <v>44910</v>
      </c>
      <c r="C463" s="20">
        <v>45002</v>
      </c>
      <c r="D463" s="28">
        <f>C463-DATE(2022,11,30)</f>
        <v>107</v>
      </c>
      <c r="E463" s="23" t="str">
        <f>IF(D463&lt;=30,"1 to 30 days", IF(D463&lt;=60, "31 to 60 days", IF(D463&lt;=90, "61 to 90 days", IF(D463&lt;=120,"91 to 120 days", IF(D463&lt;=150,"121 to 150 days",IF(D463&lt;=240,"151 to 240 days","Above 240 days"))))))</f>
        <v>91 to 120 days</v>
      </c>
      <c r="F463" s="13">
        <v>40771.457261001182</v>
      </c>
      <c r="G463" s="33">
        <v>2</v>
      </c>
      <c r="H463" s="25" t="str">
        <f>IF(G463=1,"Visa",IF(G463=2,"Master"))</f>
        <v>Master</v>
      </c>
      <c r="I463" s="13" t="s">
        <v>41</v>
      </c>
    </row>
    <row r="464" spans="1:9" x14ac:dyDescent="0.25">
      <c r="A464" s="17">
        <v>2.022092980001E+26</v>
      </c>
      <c r="B464" s="19">
        <v>44833</v>
      </c>
      <c r="C464" s="20">
        <v>45005</v>
      </c>
      <c r="D464" s="28">
        <f>C464-DATE(2022,11,30)</f>
        <v>110</v>
      </c>
      <c r="E464" s="23" t="str">
        <f>IF(D464&lt;=30,"1 to 30 days", IF(D464&lt;=60, "31 to 60 days", IF(D464&lt;=90, "61 to 90 days", IF(D464&lt;=120,"91 to 120 days", IF(D464&lt;=150,"121 to 150 days",IF(D464&lt;=240,"151 to 240 days","Above 240 days"))))))</f>
        <v>91 to 120 days</v>
      </c>
      <c r="F464" s="13">
        <v>251425.87862704831</v>
      </c>
      <c r="G464" s="33">
        <v>2</v>
      </c>
      <c r="H464" s="25" t="str">
        <f>IF(G464=1,"Visa",IF(G464=2,"Master"))</f>
        <v>Master</v>
      </c>
      <c r="I464" s="13" t="s">
        <v>47</v>
      </c>
    </row>
    <row r="465" spans="1:9" x14ac:dyDescent="0.25">
      <c r="A465" s="17">
        <v>2.022092980001E+26</v>
      </c>
      <c r="B465" s="19">
        <v>44833</v>
      </c>
      <c r="C465" s="20">
        <v>45005</v>
      </c>
      <c r="D465" s="28">
        <f>C465-DATE(2022,11,30)</f>
        <v>110</v>
      </c>
      <c r="E465" s="23" t="str">
        <f>IF(D465&lt;=30,"1 to 30 days", IF(D465&lt;=60, "31 to 60 days", IF(D465&lt;=90, "61 to 90 days", IF(D465&lt;=120,"91 to 120 days", IF(D465&lt;=150,"121 to 150 days",IF(D465&lt;=240,"151 to 240 days","Above 240 days"))))))</f>
        <v>91 to 120 days</v>
      </c>
      <c r="F465" s="13">
        <v>4886308.3113699676</v>
      </c>
      <c r="G465" s="33">
        <v>2</v>
      </c>
      <c r="H465" s="25" t="str">
        <f>IF(G465=1,"Visa",IF(G465=2,"Master"))</f>
        <v>Master</v>
      </c>
      <c r="I465" s="13" t="s">
        <v>40</v>
      </c>
    </row>
    <row r="466" spans="1:9" x14ac:dyDescent="0.25">
      <c r="A466" s="17">
        <v>2.022102680001E+26</v>
      </c>
      <c r="B466" s="19">
        <v>44861</v>
      </c>
      <c r="C466" s="20">
        <v>45005</v>
      </c>
      <c r="D466" s="28">
        <f>C466-DATE(2022,11,30)</f>
        <v>110</v>
      </c>
      <c r="E466" s="23" t="str">
        <f>IF(D466&lt;=30,"1 to 30 days", IF(D466&lt;=60, "31 to 60 days", IF(D466&lt;=90, "61 to 90 days", IF(D466&lt;=120,"91 to 120 days", IF(D466&lt;=150,"121 to 150 days",IF(D466&lt;=240,"151 to 240 days","Above 240 days"))))))</f>
        <v>91 to 120 days</v>
      </c>
      <c r="F466" s="13">
        <v>321653.60970415705</v>
      </c>
      <c r="G466" s="33">
        <v>2</v>
      </c>
      <c r="H466" s="25" t="str">
        <f>IF(G466=1,"Visa",IF(G466=2,"Master"))</f>
        <v>Master</v>
      </c>
      <c r="I466" s="13" t="s">
        <v>46</v>
      </c>
    </row>
    <row r="467" spans="1:9" x14ac:dyDescent="0.25">
      <c r="A467" s="17">
        <v>2.022102680001E+26</v>
      </c>
      <c r="B467" s="19">
        <v>44861</v>
      </c>
      <c r="C467" s="20">
        <v>45005</v>
      </c>
      <c r="D467" s="28">
        <f>C467-DATE(2022,11,30)</f>
        <v>110</v>
      </c>
      <c r="E467" s="23" t="str">
        <f>IF(D467&lt;=30,"1 to 30 days", IF(D467&lt;=60, "31 to 60 days", IF(D467&lt;=90, "61 to 90 days", IF(D467&lt;=120,"91 to 120 days", IF(D467&lt;=150,"121 to 150 days",IF(D467&lt;=240,"151 to 240 days","Above 240 days"))))))</f>
        <v>91 to 120 days</v>
      </c>
      <c r="F467" s="13">
        <v>548361.93106228171</v>
      </c>
      <c r="G467" s="33">
        <v>2</v>
      </c>
      <c r="H467" s="25" t="str">
        <f>IF(G467=1,"Visa",IF(G467=2,"Master"))</f>
        <v>Master</v>
      </c>
      <c r="I467" s="13" t="s">
        <v>45</v>
      </c>
    </row>
    <row r="468" spans="1:9" x14ac:dyDescent="0.25">
      <c r="A468" s="17">
        <v>2.022102680001E+26</v>
      </c>
      <c r="B468" s="19">
        <v>44861</v>
      </c>
      <c r="C468" s="20">
        <v>45005</v>
      </c>
      <c r="D468" s="28">
        <f>C468-DATE(2022,11,30)</f>
        <v>110</v>
      </c>
      <c r="E468" s="23" t="str">
        <f>IF(D468&lt;=30,"1 to 30 days", IF(D468&lt;=60, "31 to 60 days", IF(D468&lt;=90, "61 to 90 days", IF(D468&lt;=120,"91 to 120 days", IF(D468&lt;=150,"121 to 150 days",IF(D468&lt;=240,"151 to 240 days","Above 240 days"))))))</f>
        <v>91 to 120 days</v>
      </c>
      <c r="F468" s="13">
        <v>2849459.1523627732</v>
      </c>
      <c r="G468" s="33">
        <v>2</v>
      </c>
      <c r="H468" s="25" t="str">
        <f>IF(G468=1,"Visa",IF(G468=2,"Master"))</f>
        <v>Master</v>
      </c>
      <c r="I468" s="13" t="s">
        <v>47</v>
      </c>
    </row>
    <row r="469" spans="1:9" x14ac:dyDescent="0.25">
      <c r="A469" s="17">
        <v>2.022102680001E+26</v>
      </c>
      <c r="B469" s="19">
        <v>44861</v>
      </c>
      <c r="C469" s="20">
        <v>45005</v>
      </c>
      <c r="D469" s="28">
        <f>C469-DATE(2022,11,30)</f>
        <v>110</v>
      </c>
      <c r="E469" s="23" t="str">
        <f>IF(D469&lt;=30,"1 to 30 days", IF(D469&lt;=60, "31 to 60 days", IF(D469&lt;=90, "61 to 90 days", IF(D469&lt;=120,"91 to 120 days", IF(D469&lt;=150,"121 to 150 days",IF(D469&lt;=240,"151 to 240 days","Above 240 days"))))))</f>
        <v>91 to 120 days</v>
      </c>
      <c r="F469" s="13">
        <v>332371.1442657591</v>
      </c>
      <c r="G469" s="33">
        <v>2</v>
      </c>
      <c r="H469" s="25" t="str">
        <f>IF(G469=1,"Visa",IF(G469=2,"Master"))</f>
        <v>Master</v>
      </c>
      <c r="I469" s="13" t="s">
        <v>41</v>
      </c>
    </row>
    <row r="470" spans="1:9" x14ac:dyDescent="0.25">
      <c r="A470" s="17">
        <v>2.022102680001E+26</v>
      </c>
      <c r="B470" s="19">
        <v>44861</v>
      </c>
      <c r="C470" s="20">
        <v>45005</v>
      </c>
      <c r="D470" s="28">
        <f>C470-DATE(2022,11,30)</f>
        <v>110</v>
      </c>
      <c r="E470" s="23" t="str">
        <f>IF(D470&lt;=30,"1 to 30 days", IF(D470&lt;=60, "31 to 60 days", IF(D470&lt;=90, "61 to 90 days", IF(D470&lt;=120,"91 to 120 days", IF(D470&lt;=150,"121 to 150 days",IF(D470&lt;=240,"151 to 240 days","Above 240 days"))))))</f>
        <v>91 to 120 days</v>
      </c>
      <c r="F470" s="13">
        <v>8271532.1456083478</v>
      </c>
      <c r="G470" s="33">
        <v>2</v>
      </c>
      <c r="H470" s="25" t="str">
        <f>IF(G470=1,"Visa",IF(G470=2,"Master"))</f>
        <v>Master</v>
      </c>
      <c r="I470" s="13" t="s">
        <v>40</v>
      </c>
    </row>
    <row r="471" spans="1:9" x14ac:dyDescent="0.25">
      <c r="A471" s="17">
        <v>2.022102680001E+26</v>
      </c>
      <c r="B471" s="19">
        <v>44910</v>
      </c>
      <c r="C471" s="20">
        <v>45005</v>
      </c>
      <c r="D471" s="28">
        <f>C471-DATE(2022,11,30)</f>
        <v>110</v>
      </c>
      <c r="E471" s="23" t="str">
        <f>IF(D471&lt;=30,"1 to 30 days", IF(D471&lt;=60, "31 to 60 days", IF(D471&lt;=90, "61 to 90 days", IF(D471&lt;=120,"91 to 120 days", IF(D471&lt;=150,"121 to 150 days",IF(D471&lt;=240,"151 to 240 days","Above 240 days"))))))</f>
        <v>91 to 120 days</v>
      </c>
      <c r="F471" s="13">
        <v>1394535.7837815392</v>
      </c>
      <c r="G471" s="33">
        <v>2</v>
      </c>
      <c r="H471" s="25" t="str">
        <f>IF(G471=1,"Visa",IF(G471=2,"Master"))</f>
        <v>Master</v>
      </c>
      <c r="I471" s="13" t="s">
        <v>45</v>
      </c>
    </row>
    <row r="472" spans="1:9" x14ac:dyDescent="0.25">
      <c r="A472" s="17">
        <v>2.022102680001E+26</v>
      </c>
      <c r="B472" s="19">
        <v>44910</v>
      </c>
      <c r="C472" s="20">
        <v>45005</v>
      </c>
      <c r="D472" s="28">
        <f>C472-DATE(2022,11,30)</f>
        <v>110</v>
      </c>
      <c r="E472" s="23" t="str">
        <f>IF(D472&lt;=30,"1 to 30 days", IF(D472&lt;=60, "31 to 60 days", IF(D472&lt;=90, "61 to 90 days", IF(D472&lt;=120,"91 to 120 days", IF(D472&lt;=150,"121 to 150 days",IF(D472&lt;=240,"151 to 240 days","Above 240 days"))))))</f>
        <v>91 to 120 days</v>
      </c>
      <c r="F472" s="13">
        <v>831918.80692132912</v>
      </c>
      <c r="G472" s="33">
        <v>2</v>
      </c>
      <c r="H472" s="25" t="str">
        <f>IF(G472=1,"Visa",IF(G472=2,"Master"))</f>
        <v>Master</v>
      </c>
      <c r="I472" s="13" t="s">
        <v>41</v>
      </c>
    </row>
    <row r="473" spans="1:9" x14ac:dyDescent="0.25">
      <c r="A473" s="17">
        <v>2.022102680001E+26</v>
      </c>
      <c r="B473" s="19">
        <v>44910</v>
      </c>
      <c r="C473" s="20">
        <v>45005</v>
      </c>
      <c r="D473" s="28">
        <f>C473-DATE(2022,11,30)</f>
        <v>110</v>
      </c>
      <c r="E473" s="23" t="str">
        <f>IF(D473&lt;=30,"1 to 30 days", IF(D473&lt;=60, "31 to 60 days", IF(D473&lt;=90, "61 to 90 days", IF(D473&lt;=120,"91 to 120 days", IF(D473&lt;=150,"121 to 150 days",IF(D473&lt;=240,"151 to 240 days","Above 240 days"))))))</f>
        <v>91 to 120 days</v>
      </c>
      <c r="F473" s="13">
        <v>14606944.238447221</v>
      </c>
      <c r="G473" s="33">
        <v>2</v>
      </c>
      <c r="H473" s="25" t="str">
        <f>IF(G473=1,"Visa",IF(G473=2,"Master"))</f>
        <v>Master</v>
      </c>
      <c r="I473" s="13" t="s">
        <v>40</v>
      </c>
    </row>
    <row r="474" spans="1:9" x14ac:dyDescent="0.25">
      <c r="A474" s="17">
        <v>2.022092980001E+26</v>
      </c>
      <c r="B474" s="19">
        <v>44833</v>
      </c>
      <c r="C474" s="20">
        <v>45006</v>
      </c>
      <c r="D474" s="28">
        <f>C474-DATE(2022,11,30)</f>
        <v>111</v>
      </c>
      <c r="E474" s="23" t="str">
        <f>IF(D474&lt;=30,"1 to 30 days", IF(D474&lt;=60, "31 to 60 days", IF(D474&lt;=90, "61 to 90 days", IF(D474&lt;=120,"91 to 120 days", IF(D474&lt;=150,"121 to 150 days",IF(D474&lt;=240,"151 to 240 days","Above 240 days"))))))</f>
        <v>91 to 120 days</v>
      </c>
      <c r="F474" s="13">
        <v>281457.96287829999</v>
      </c>
      <c r="G474" s="33">
        <v>2</v>
      </c>
      <c r="H474" s="25" t="str">
        <f>IF(G474=1,"Visa",IF(G474=2,"Master"))</f>
        <v>Master</v>
      </c>
      <c r="I474" s="13" t="s">
        <v>47</v>
      </c>
    </row>
    <row r="475" spans="1:9" x14ac:dyDescent="0.25">
      <c r="A475" s="17">
        <v>2.022092980001E+26</v>
      </c>
      <c r="B475" s="19">
        <v>44833</v>
      </c>
      <c r="C475" s="20">
        <v>45006</v>
      </c>
      <c r="D475" s="28">
        <f>C475-DATE(2022,11,30)</f>
        <v>111</v>
      </c>
      <c r="E475" s="23" t="str">
        <f>IF(D475&lt;=30,"1 to 30 days", IF(D475&lt;=60, "31 to 60 days", IF(D475&lt;=90, "61 to 90 days", IF(D475&lt;=120,"91 to 120 days", IF(D475&lt;=150,"121 to 150 days",IF(D475&lt;=240,"151 to 240 days","Above 240 days"))))))</f>
        <v>91 to 120 days</v>
      </c>
      <c r="F475" s="13">
        <v>937609.66155611142</v>
      </c>
      <c r="G475" s="33">
        <v>2</v>
      </c>
      <c r="H475" s="25" t="str">
        <f>IF(G475=1,"Visa",IF(G475=2,"Master"))</f>
        <v>Master</v>
      </c>
      <c r="I475" s="13" t="s">
        <v>40</v>
      </c>
    </row>
    <row r="476" spans="1:9" x14ac:dyDescent="0.25">
      <c r="A476" s="17">
        <v>2.022102680001E+26</v>
      </c>
      <c r="B476" s="19">
        <v>44861</v>
      </c>
      <c r="C476" s="20">
        <v>45006</v>
      </c>
      <c r="D476" s="28">
        <f>C476-DATE(2022,11,30)</f>
        <v>111</v>
      </c>
      <c r="E476" s="23" t="str">
        <f>IF(D476&lt;=30,"1 to 30 days", IF(D476&lt;=60, "31 to 60 days", IF(D476&lt;=90, "61 to 90 days", IF(D476&lt;=120,"91 to 120 days", IF(D476&lt;=150,"121 to 150 days",IF(D476&lt;=240,"151 to 240 days","Above 240 days"))))))</f>
        <v>91 to 120 days</v>
      </c>
      <c r="F476" s="13">
        <v>196496.83451490803</v>
      </c>
      <c r="G476" s="33">
        <v>2</v>
      </c>
      <c r="H476" s="25" t="str">
        <f>IF(G476=1,"Visa",IF(G476=2,"Master"))</f>
        <v>Master</v>
      </c>
      <c r="I476" s="13" t="s">
        <v>46</v>
      </c>
    </row>
    <row r="477" spans="1:9" x14ac:dyDescent="0.25">
      <c r="A477" s="17">
        <v>2.022102680001E+26</v>
      </c>
      <c r="B477" s="19">
        <v>44861</v>
      </c>
      <c r="C477" s="20">
        <v>45006</v>
      </c>
      <c r="D477" s="28">
        <f>C477-DATE(2022,11,30)</f>
        <v>111</v>
      </c>
      <c r="E477" s="23" t="str">
        <f>IF(D477&lt;=30,"1 to 30 days", IF(D477&lt;=60, "31 to 60 days", IF(D477&lt;=90, "61 to 90 days", IF(D477&lt;=120,"91 to 120 days", IF(D477&lt;=150,"121 to 150 days",IF(D477&lt;=240,"151 to 240 days","Above 240 days"))))))</f>
        <v>91 to 120 days</v>
      </c>
      <c r="F477" s="13">
        <v>346004.6605374653</v>
      </c>
      <c r="G477" s="33">
        <v>2</v>
      </c>
      <c r="H477" s="25" t="str">
        <f>IF(G477=1,"Visa",IF(G477=2,"Master"))</f>
        <v>Master</v>
      </c>
      <c r="I477" s="13" t="s">
        <v>45</v>
      </c>
    </row>
    <row r="478" spans="1:9" x14ac:dyDescent="0.25">
      <c r="A478" s="17">
        <v>2.022102680001E+26</v>
      </c>
      <c r="B478" s="19">
        <v>44861</v>
      </c>
      <c r="C478" s="20">
        <v>45006</v>
      </c>
      <c r="D478" s="28">
        <f>C478-DATE(2022,11,30)</f>
        <v>111</v>
      </c>
      <c r="E478" s="23" t="str">
        <f>IF(D478&lt;=30,"1 to 30 days", IF(D478&lt;=60, "31 to 60 days", IF(D478&lt;=90, "61 to 90 days", IF(D478&lt;=120,"91 to 120 days", IF(D478&lt;=150,"121 to 150 days",IF(D478&lt;=240,"151 to 240 days","Above 240 days"))))))</f>
        <v>91 to 120 days</v>
      </c>
      <c r="F478" s="13">
        <v>1535666.6865205755</v>
      </c>
      <c r="G478" s="33">
        <v>2</v>
      </c>
      <c r="H478" s="25" t="str">
        <f>IF(G478=1,"Visa",IF(G478=2,"Master"))</f>
        <v>Master</v>
      </c>
      <c r="I478" s="13" t="s">
        <v>47</v>
      </c>
    </row>
    <row r="479" spans="1:9" x14ac:dyDescent="0.25">
      <c r="A479" s="17">
        <v>2.022102680001E+26</v>
      </c>
      <c r="B479" s="19">
        <v>44861</v>
      </c>
      <c r="C479" s="20">
        <v>45006</v>
      </c>
      <c r="D479" s="28">
        <f>C479-DATE(2022,11,30)</f>
        <v>111</v>
      </c>
      <c r="E479" s="23" t="str">
        <f>IF(D479&lt;=30,"1 to 30 days", IF(D479&lt;=60, "31 to 60 days", IF(D479&lt;=90, "61 to 90 days", IF(D479&lt;=120,"91 to 120 days", IF(D479&lt;=150,"121 to 150 days",IF(D479&lt;=240,"151 to 240 days","Above 240 days"))))))</f>
        <v>91 to 120 days</v>
      </c>
      <c r="F479" s="13">
        <v>183646.71093071584</v>
      </c>
      <c r="G479" s="33">
        <v>2</v>
      </c>
      <c r="H479" s="25" t="str">
        <f>IF(G479=1,"Visa",IF(G479=2,"Master"))</f>
        <v>Master</v>
      </c>
      <c r="I479" s="13" t="s">
        <v>41</v>
      </c>
    </row>
    <row r="480" spans="1:9" x14ac:dyDescent="0.25">
      <c r="A480" s="17">
        <v>2.022102680001E+26</v>
      </c>
      <c r="B480" s="19">
        <v>44861</v>
      </c>
      <c r="C480" s="20">
        <v>45006</v>
      </c>
      <c r="D480" s="28">
        <f>C480-DATE(2022,11,30)</f>
        <v>111</v>
      </c>
      <c r="E480" s="23" t="str">
        <f>IF(D480&lt;=30,"1 to 30 days", IF(D480&lt;=60, "31 to 60 days", IF(D480&lt;=90, "61 to 90 days", IF(D480&lt;=120,"91 to 120 days", IF(D480&lt;=150,"121 to 150 days",IF(D480&lt;=240,"151 to 240 days","Above 240 days"))))))</f>
        <v>91 to 120 days</v>
      </c>
      <c r="F480" s="13">
        <v>4232665.2040167656</v>
      </c>
      <c r="G480" s="33">
        <v>2</v>
      </c>
      <c r="H480" s="25" t="str">
        <f>IF(G480=1,"Visa",IF(G480=2,"Master"))</f>
        <v>Master</v>
      </c>
      <c r="I480" s="13" t="s">
        <v>40</v>
      </c>
    </row>
    <row r="481" spans="1:9" x14ac:dyDescent="0.25">
      <c r="A481" s="17">
        <v>2.022102680001E+26</v>
      </c>
      <c r="B481" s="19">
        <v>44862</v>
      </c>
      <c r="C481" s="20">
        <v>45006</v>
      </c>
      <c r="D481" s="28">
        <f>C481-DATE(2022,11,30)</f>
        <v>111</v>
      </c>
      <c r="E481" s="23" t="str">
        <f>IF(D481&lt;=30,"1 to 30 days", IF(D481&lt;=60, "31 to 60 days", IF(D481&lt;=90, "61 to 90 days", IF(D481&lt;=120,"91 to 120 days", IF(D481&lt;=150,"121 to 150 days",IF(D481&lt;=240,"151 to 240 days","Above 240 days"))))))</f>
        <v>91 to 120 days</v>
      </c>
      <c r="F481" s="13">
        <v>1744284.8280828747</v>
      </c>
      <c r="G481" s="33">
        <v>1</v>
      </c>
      <c r="H481" s="25" t="str">
        <f>IF(G481=1,"Visa",IF(G481=2,"Master"))</f>
        <v>Visa</v>
      </c>
      <c r="I481" s="13" t="s">
        <v>46</v>
      </c>
    </row>
    <row r="482" spans="1:9" x14ac:dyDescent="0.25">
      <c r="A482" s="17">
        <v>2.022102680001E+26</v>
      </c>
      <c r="B482" s="19">
        <v>44862</v>
      </c>
      <c r="C482" s="20">
        <v>45006</v>
      </c>
      <c r="D482" s="28">
        <f>C482-DATE(2022,11,30)</f>
        <v>111</v>
      </c>
      <c r="E482" s="23" t="str">
        <f>IF(D482&lt;=30,"1 to 30 days", IF(D482&lt;=60, "31 to 60 days", IF(D482&lt;=90, "61 to 90 days", IF(D482&lt;=120,"91 to 120 days", IF(D482&lt;=150,"121 to 150 days",IF(D482&lt;=240,"151 to 240 days","Above 240 days"))))))</f>
        <v>91 to 120 days</v>
      </c>
      <c r="F482" s="13">
        <v>1952306.5066567301</v>
      </c>
      <c r="G482" s="33">
        <v>1</v>
      </c>
      <c r="H482" s="25" t="str">
        <f>IF(G482=1,"Visa",IF(G482=2,"Master"))</f>
        <v>Visa</v>
      </c>
      <c r="I482" s="13" t="s">
        <v>45</v>
      </c>
    </row>
    <row r="483" spans="1:9" x14ac:dyDescent="0.25">
      <c r="A483" s="17">
        <v>2.022102680001E+26</v>
      </c>
      <c r="B483" s="19">
        <v>44862</v>
      </c>
      <c r="C483" s="20">
        <v>45006</v>
      </c>
      <c r="D483" s="28">
        <f>C483-DATE(2022,11,30)</f>
        <v>111</v>
      </c>
      <c r="E483" s="23" t="str">
        <f>IF(D483&lt;=30,"1 to 30 days", IF(D483&lt;=60, "31 to 60 days", IF(D483&lt;=90, "61 to 90 days", IF(D483&lt;=120,"91 to 120 days", IF(D483&lt;=150,"121 to 150 days",IF(D483&lt;=240,"151 to 240 days","Above 240 days"))))))</f>
        <v>91 to 120 days</v>
      </c>
      <c r="F483" s="13">
        <v>798467.11751197604</v>
      </c>
      <c r="G483" s="33">
        <v>1</v>
      </c>
      <c r="H483" s="25" t="str">
        <f>IF(G483=1,"Visa",IF(G483=2,"Master"))</f>
        <v>Visa</v>
      </c>
      <c r="I483" s="13" t="s">
        <v>47</v>
      </c>
    </row>
    <row r="484" spans="1:9" x14ac:dyDescent="0.25">
      <c r="A484" s="17">
        <v>2.022102680001E+26</v>
      </c>
      <c r="B484" s="19">
        <v>44862</v>
      </c>
      <c r="C484" s="20">
        <v>45006</v>
      </c>
      <c r="D484" s="28">
        <f>C484-DATE(2022,11,30)</f>
        <v>111</v>
      </c>
      <c r="E484" s="23" t="str">
        <f>IF(D484&lt;=30,"1 to 30 days", IF(D484&lt;=60, "31 to 60 days", IF(D484&lt;=90, "61 to 90 days", IF(D484&lt;=120,"91 to 120 days", IF(D484&lt;=150,"121 to 150 days",IF(D484&lt;=240,"151 to 240 days","Above 240 days"))))))</f>
        <v>91 to 120 days</v>
      </c>
      <c r="F484" s="13">
        <v>307644.19580536842</v>
      </c>
      <c r="G484" s="33">
        <v>1</v>
      </c>
      <c r="H484" s="25" t="str">
        <f>IF(G484=1,"Visa",IF(G484=2,"Master"))</f>
        <v>Visa</v>
      </c>
      <c r="I484" s="13" t="s">
        <v>41</v>
      </c>
    </row>
    <row r="485" spans="1:9" x14ac:dyDescent="0.25">
      <c r="A485" s="17">
        <v>2.022102680001E+26</v>
      </c>
      <c r="B485" s="19">
        <v>44922</v>
      </c>
      <c r="C485" s="20">
        <v>45006</v>
      </c>
      <c r="D485" s="28">
        <f>C485-DATE(2022,11,30)</f>
        <v>111</v>
      </c>
      <c r="E485" s="23" t="str">
        <f>IF(D485&lt;=30,"1 to 30 days", IF(D485&lt;=60, "31 to 60 days", IF(D485&lt;=90, "61 to 90 days", IF(D485&lt;=120,"91 to 120 days", IF(D485&lt;=150,"121 to 150 days",IF(D485&lt;=240,"151 to 240 days","Above 240 days"))))))</f>
        <v>91 to 120 days</v>
      </c>
      <c r="F485" s="13">
        <v>22903.451399071182</v>
      </c>
      <c r="G485" s="33">
        <v>1</v>
      </c>
      <c r="H485" s="25" t="str">
        <f>IF(G485=1,"Visa",IF(G485=2,"Master"))</f>
        <v>Visa</v>
      </c>
      <c r="I485" s="13" t="s">
        <v>41</v>
      </c>
    </row>
    <row r="486" spans="1:9" x14ac:dyDescent="0.25">
      <c r="A486" s="17">
        <v>2.022092980001E+26</v>
      </c>
      <c r="B486" s="19">
        <v>44833</v>
      </c>
      <c r="C486" s="20">
        <v>45007</v>
      </c>
      <c r="D486" s="28">
        <f>C486-DATE(2022,11,30)</f>
        <v>112</v>
      </c>
      <c r="E486" s="23" t="str">
        <f>IF(D486&lt;=30,"1 to 30 days", IF(D486&lt;=60, "31 to 60 days", IF(D486&lt;=90, "61 to 90 days", IF(D486&lt;=120,"91 to 120 days", IF(D486&lt;=150,"121 to 150 days",IF(D486&lt;=240,"151 to 240 days","Above 240 days"))))))</f>
        <v>91 to 120 days</v>
      </c>
      <c r="F486" s="13">
        <v>13751.134922005982</v>
      </c>
      <c r="G486" s="33">
        <v>2</v>
      </c>
      <c r="H486" s="25" t="str">
        <f>IF(G486=1,"Visa",IF(G486=2,"Master"))</f>
        <v>Master</v>
      </c>
      <c r="I486" s="13" t="s">
        <v>46</v>
      </c>
    </row>
    <row r="487" spans="1:9" x14ac:dyDescent="0.25">
      <c r="A487" s="17">
        <v>2.022102680001E+26</v>
      </c>
      <c r="B487" s="19">
        <v>44861</v>
      </c>
      <c r="C487" s="20">
        <v>45007</v>
      </c>
      <c r="D487" s="28">
        <f>C487-DATE(2022,11,30)</f>
        <v>112</v>
      </c>
      <c r="E487" s="23" t="str">
        <f>IF(D487&lt;=30,"1 to 30 days", IF(D487&lt;=60, "31 to 60 days", IF(D487&lt;=90, "61 to 90 days", IF(D487&lt;=120,"91 to 120 days", IF(D487&lt;=150,"121 to 150 days",IF(D487&lt;=240,"151 to 240 days","Above 240 days"))))))</f>
        <v>91 to 120 days</v>
      </c>
      <c r="F487" s="13">
        <v>30643.658021741678</v>
      </c>
      <c r="G487" s="33">
        <v>2</v>
      </c>
      <c r="H487" s="25" t="str">
        <f>IF(G487=1,"Visa",IF(G487=2,"Master"))</f>
        <v>Master</v>
      </c>
      <c r="I487" s="13" t="s">
        <v>46</v>
      </c>
    </row>
    <row r="488" spans="1:9" x14ac:dyDescent="0.25">
      <c r="A488" s="17">
        <v>2.022102680001E+26</v>
      </c>
      <c r="B488" s="19">
        <v>44862</v>
      </c>
      <c r="C488" s="20">
        <v>45007</v>
      </c>
      <c r="D488" s="28">
        <f>C488-DATE(2022,11,30)</f>
        <v>112</v>
      </c>
      <c r="E488" s="23" t="str">
        <f>IF(D488&lt;=30,"1 to 30 days", IF(D488&lt;=60, "31 to 60 days", IF(D488&lt;=90, "61 to 90 days", IF(D488&lt;=120,"91 to 120 days", IF(D488&lt;=150,"121 to 150 days",IF(D488&lt;=240,"151 to 240 days","Above 240 days"))))))</f>
        <v>91 to 120 days</v>
      </c>
      <c r="F488" s="13">
        <v>1723307.753637929</v>
      </c>
      <c r="G488" s="33">
        <v>1</v>
      </c>
      <c r="H488" s="25" t="str">
        <f>IF(G488=1,"Visa",IF(G488=2,"Master"))</f>
        <v>Visa</v>
      </c>
      <c r="I488" s="13" t="s">
        <v>46</v>
      </c>
    </row>
    <row r="489" spans="1:9" x14ac:dyDescent="0.25">
      <c r="A489" s="17">
        <v>2.022102680001E+26</v>
      </c>
      <c r="B489" s="19">
        <v>44862</v>
      </c>
      <c r="C489" s="20">
        <v>45007</v>
      </c>
      <c r="D489" s="28">
        <f>C489-DATE(2022,11,30)</f>
        <v>112</v>
      </c>
      <c r="E489" s="23" t="str">
        <f>IF(D489&lt;=30,"1 to 30 days", IF(D489&lt;=60, "31 to 60 days", IF(D489&lt;=90, "61 to 90 days", IF(D489&lt;=120,"91 to 120 days", IF(D489&lt;=150,"121 to 150 days",IF(D489&lt;=240,"151 to 240 days","Above 240 days"))))))</f>
        <v>91 to 120 days</v>
      </c>
      <c r="F489" s="13">
        <v>1954935.0236697458</v>
      </c>
      <c r="G489" s="33">
        <v>1</v>
      </c>
      <c r="H489" s="25" t="str">
        <f>IF(G489=1,"Visa",IF(G489=2,"Master"))</f>
        <v>Visa</v>
      </c>
      <c r="I489" s="13" t="s">
        <v>45</v>
      </c>
    </row>
    <row r="490" spans="1:9" x14ac:dyDescent="0.25">
      <c r="A490" s="17">
        <v>2.022102680001E+26</v>
      </c>
      <c r="B490" s="19">
        <v>44862</v>
      </c>
      <c r="C490" s="20">
        <v>45007</v>
      </c>
      <c r="D490" s="28">
        <f>C490-DATE(2022,11,30)</f>
        <v>112</v>
      </c>
      <c r="E490" s="23" t="str">
        <f>IF(D490&lt;=30,"1 to 30 days", IF(D490&lt;=60, "31 to 60 days", IF(D490&lt;=90, "61 to 90 days", IF(D490&lt;=120,"91 to 120 days", IF(D490&lt;=150,"121 to 150 days",IF(D490&lt;=240,"151 to 240 days","Above 240 days"))))))</f>
        <v>91 to 120 days</v>
      </c>
      <c r="F490" s="13">
        <v>785660.69244789449</v>
      </c>
      <c r="G490" s="33">
        <v>1</v>
      </c>
      <c r="H490" s="25" t="str">
        <f>IF(G490=1,"Visa",IF(G490=2,"Master"))</f>
        <v>Visa</v>
      </c>
      <c r="I490" s="13" t="s">
        <v>47</v>
      </c>
    </row>
    <row r="491" spans="1:9" x14ac:dyDescent="0.25">
      <c r="A491" s="17">
        <v>2.022102680001E+26</v>
      </c>
      <c r="B491" s="19">
        <v>44862</v>
      </c>
      <c r="C491" s="20">
        <v>45007</v>
      </c>
      <c r="D491" s="28">
        <f>C491-DATE(2022,11,30)</f>
        <v>112</v>
      </c>
      <c r="E491" s="23" t="str">
        <f>IF(D491&lt;=30,"1 to 30 days", IF(D491&lt;=60, "31 to 60 days", IF(D491&lt;=90, "61 to 90 days", IF(D491&lt;=120,"91 to 120 days", IF(D491&lt;=150,"121 to 150 days",IF(D491&lt;=240,"151 to 240 days","Above 240 days"))))))</f>
        <v>91 to 120 days</v>
      </c>
      <c r="F491" s="13">
        <v>285935.15787997504</v>
      </c>
      <c r="G491" s="33">
        <v>1</v>
      </c>
      <c r="H491" s="25" t="str">
        <f>IF(G491=1,"Visa",IF(G491=2,"Master"))</f>
        <v>Visa</v>
      </c>
      <c r="I491" s="13" t="s">
        <v>41</v>
      </c>
    </row>
    <row r="492" spans="1:9" x14ac:dyDescent="0.25">
      <c r="A492" s="17">
        <v>2.022092980001E+26</v>
      </c>
      <c r="B492" s="19">
        <v>44833</v>
      </c>
      <c r="C492" s="20">
        <v>45008</v>
      </c>
      <c r="D492" s="28">
        <f>C492-DATE(2022,11,30)</f>
        <v>113</v>
      </c>
      <c r="E492" s="23" t="str">
        <f>IF(D492&lt;=30,"1 to 30 days", IF(D492&lt;=60, "31 to 60 days", IF(D492&lt;=90, "61 to 90 days", IF(D492&lt;=120,"91 to 120 days", IF(D492&lt;=150,"121 to 150 days",IF(D492&lt;=240,"151 to 240 days","Above 240 days"))))))</f>
        <v>91 to 120 days</v>
      </c>
      <c r="F492" s="13">
        <v>30495.916749816552</v>
      </c>
      <c r="G492" s="33">
        <v>2</v>
      </c>
      <c r="H492" s="25" t="str">
        <f>IF(G492=1,"Visa",IF(G492=2,"Master"))</f>
        <v>Master</v>
      </c>
      <c r="I492" s="13" t="s">
        <v>46</v>
      </c>
    </row>
    <row r="493" spans="1:9" x14ac:dyDescent="0.25">
      <c r="A493" s="17">
        <v>2.022092980001E+26</v>
      </c>
      <c r="B493" s="19">
        <v>44833</v>
      </c>
      <c r="C493" s="20">
        <v>45008</v>
      </c>
      <c r="D493" s="28">
        <f>C493-DATE(2022,11,30)</f>
        <v>113</v>
      </c>
      <c r="E493" s="23" t="str">
        <f>IF(D493&lt;=30,"1 to 30 days", IF(D493&lt;=60, "31 to 60 days", IF(D493&lt;=90, "61 to 90 days", IF(D493&lt;=120,"91 to 120 days", IF(D493&lt;=150,"121 to 150 days",IF(D493&lt;=240,"151 to 240 days","Above 240 days"))))))</f>
        <v>91 to 120 days</v>
      </c>
      <c r="F493" s="13">
        <v>36808.526439300236</v>
      </c>
      <c r="G493" s="33">
        <v>2</v>
      </c>
      <c r="H493" s="25" t="str">
        <f>IF(G493=1,"Visa",IF(G493=2,"Master"))</f>
        <v>Master</v>
      </c>
      <c r="I493" s="13" t="s">
        <v>41</v>
      </c>
    </row>
    <row r="494" spans="1:9" x14ac:dyDescent="0.25">
      <c r="A494" s="17">
        <v>2.022100380001E+26</v>
      </c>
      <c r="B494" s="19">
        <v>44837</v>
      </c>
      <c r="C494" s="20">
        <v>45008</v>
      </c>
      <c r="D494" s="28">
        <f>C494-DATE(2022,11,30)</f>
        <v>113</v>
      </c>
      <c r="E494" s="23" t="str">
        <f>IF(D494&lt;=30,"1 to 30 days", IF(D494&lt;=60, "31 to 60 days", IF(D494&lt;=90, "61 to 90 days", IF(D494&lt;=120,"91 to 120 days", IF(D494&lt;=150,"121 to 150 days",IF(D494&lt;=240,"151 to 240 days","Above 240 days"))))))</f>
        <v>91 to 120 days</v>
      </c>
      <c r="F494" s="13">
        <v>480390.65842938778</v>
      </c>
      <c r="G494" s="33">
        <v>1</v>
      </c>
      <c r="H494" s="25" t="str">
        <f>IF(G494=1,"Visa",IF(G494=2,"Master"))</f>
        <v>Visa</v>
      </c>
      <c r="I494" s="13" t="s">
        <v>46</v>
      </c>
    </row>
    <row r="495" spans="1:9" x14ac:dyDescent="0.25">
      <c r="A495" s="17">
        <v>2.022102680001E+26</v>
      </c>
      <c r="B495" s="19">
        <v>44862</v>
      </c>
      <c r="C495" s="20">
        <v>45008</v>
      </c>
      <c r="D495" s="28">
        <f>C495-DATE(2022,11,30)</f>
        <v>113</v>
      </c>
      <c r="E495" s="23" t="str">
        <f>IF(D495&lt;=30,"1 to 30 days", IF(D495&lt;=60, "31 to 60 days", IF(D495&lt;=90, "61 to 90 days", IF(D495&lt;=120,"91 to 120 days", IF(D495&lt;=150,"121 to 150 days",IF(D495&lt;=240,"151 to 240 days","Above 240 days"))))))</f>
        <v>91 to 120 days</v>
      </c>
      <c r="F495" s="13">
        <v>1806813.5740887318</v>
      </c>
      <c r="G495" s="33">
        <v>1</v>
      </c>
      <c r="H495" s="25" t="str">
        <f>IF(G495=1,"Visa",IF(G495=2,"Master"))</f>
        <v>Visa</v>
      </c>
      <c r="I495" s="13" t="s">
        <v>46</v>
      </c>
    </row>
    <row r="496" spans="1:9" x14ac:dyDescent="0.25">
      <c r="A496" s="17">
        <v>2.022102680001E+26</v>
      </c>
      <c r="B496" s="19">
        <v>44862</v>
      </c>
      <c r="C496" s="20">
        <v>45008</v>
      </c>
      <c r="D496" s="28">
        <f>C496-DATE(2022,11,30)</f>
        <v>113</v>
      </c>
      <c r="E496" s="23" t="str">
        <f>IF(D496&lt;=30,"1 to 30 days", IF(D496&lt;=60, "31 to 60 days", IF(D496&lt;=90, "61 to 90 days", IF(D496&lt;=120,"91 to 120 days", IF(D496&lt;=150,"121 to 150 days",IF(D496&lt;=240,"151 to 240 days","Above 240 days"))))))</f>
        <v>91 to 120 days</v>
      </c>
      <c r="F496" s="13">
        <v>1855955.4596226118</v>
      </c>
      <c r="G496" s="33">
        <v>1</v>
      </c>
      <c r="H496" s="25" t="str">
        <f>IF(G496=1,"Visa",IF(G496=2,"Master"))</f>
        <v>Visa</v>
      </c>
      <c r="I496" s="13" t="s">
        <v>45</v>
      </c>
    </row>
    <row r="497" spans="1:9" x14ac:dyDescent="0.25">
      <c r="A497" s="17">
        <v>2.022102680001E+26</v>
      </c>
      <c r="B497" s="19">
        <v>44862</v>
      </c>
      <c r="C497" s="20">
        <v>45008</v>
      </c>
      <c r="D497" s="28">
        <f>C497-DATE(2022,11,30)</f>
        <v>113</v>
      </c>
      <c r="E497" s="23" t="str">
        <f>IF(D497&lt;=30,"1 to 30 days", IF(D497&lt;=60, "31 to 60 days", IF(D497&lt;=90, "61 to 90 days", IF(D497&lt;=120,"91 to 120 days", IF(D497&lt;=150,"121 to 150 days",IF(D497&lt;=240,"151 to 240 days","Above 240 days"))))))</f>
        <v>91 to 120 days</v>
      </c>
      <c r="F497" s="13">
        <v>776923.34451149334</v>
      </c>
      <c r="G497" s="33">
        <v>1</v>
      </c>
      <c r="H497" s="25" t="str">
        <f>IF(G497=1,"Visa",IF(G497=2,"Master"))</f>
        <v>Visa</v>
      </c>
      <c r="I497" s="13" t="s">
        <v>47</v>
      </c>
    </row>
    <row r="498" spans="1:9" x14ac:dyDescent="0.25">
      <c r="A498" s="17">
        <v>2.022102680001E+26</v>
      </c>
      <c r="B498" s="19">
        <v>44862</v>
      </c>
      <c r="C498" s="20">
        <v>45008</v>
      </c>
      <c r="D498" s="28">
        <f>C498-DATE(2022,11,30)</f>
        <v>113</v>
      </c>
      <c r="E498" s="23" t="str">
        <f>IF(D498&lt;=30,"1 to 30 days", IF(D498&lt;=60, "31 to 60 days", IF(D498&lt;=90, "61 to 90 days", IF(D498&lt;=120,"91 to 120 days", IF(D498&lt;=150,"121 to 150 days",IF(D498&lt;=240,"151 to 240 days","Above 240 days"))))))</f>
        <v>91 to 120 days</v>
      </c>
      <c r="F498" s="13">
        <v>269546.94538818148</v>
      </c>
      <c r="G498" s="33">
        <v>1</v>
      </c>
      <c r="H498" s="25" t="str">
        <f>IF(G498=1,"Visa",IF(G498=2,"Master"))</f>
        <v>Visa</v>
      </c>
      <c r="I498" s="13" t="s">
        <v>41</v>
      </c>
    </row>
    <row r="499" spans="1:9" x14ac:dyDescent="0.25">
      <c r="A499" s="17">
        <v>2.022102680001E+26</v>
      </c>
      <c r="B499" s="19">
        <v>44866</v>
      </c>
      <c r="C499" s="20">
        <v>45008</v>
      </c>
      <c r="D499" s="28">
        <f>C499-DATE(2022,11,30)</f>
        <v>113</v>
      </c>
      <c r="E499" s="23" t="str">
        <f>IF(D499&lt;=30,"1 to 30 days", IF(D499&lt;=60, "31 to 60 days", IF(D499&lt;=90, "61 to 90 days", IF(D499&lt;=120,"91 to 120 days", IF(D499&lt;=150,"121 to 150 days",IF(D499&lt;=240,"151 to 240 days","Above 240 days"))))))</f>
        <v>91 to 120 days</v>
      </c>
      <c r="F499" s="13">
        <v>234855.05395049747</v>
      </c>
      <c r="G499" s="33">
        <v>2</v>
      </c>
      <c r="H499" s="25" t="str">
        <f>IF(G499=1,"Visa",IF(G499=2,"Master"))</f>
        <v>Master</v>
      </c>
      <c r="I499" s="13" t="s">
        <v>47</v>
      </c>
    </row>
    <row r="500" spans="1:9" x14ac:dyDescent="0.25">
      <c r="A500" s="17">
        <v>2.022102680001E+26</v>
      </c>
      <c r="B500" s="19">
        <v>44866</v>
      </c>
      <c r="C500" s="20">
        <v>45008</v>
      </c>
      <c r="D500" s="28">
        <f>C500-DATE(2022,11,30)</f>
        <v>113</v>
      </c>
      <c r="E500" s="23" t="str">
        <f>IF(D500&lt;=30,"1 to 30 days", IF(D500&lt;=60, "31 to 60 days", IF(D500&lt;=90, "61 to 90 days", IF(D500&lt;=120,"91 to 120 days", IF(D500&lt;=150,"121 to 150 days",IF(D500&lt;=240,"151 to 240 days","Above 240 days"))))))</f>
        <v>91 to 120 days</v>
      </c>
      <c r="F500" s="13">
        <v>3317800.073986128</v>
      </c>
      <c r="G500" s="33">
        <v>2</v>
      </c>
      <c r="H500" s="25" t="str">
        <f>IF(G500=1,"Visa",IF(G500=2,"Master"))</f>
        <v>Master</v>
      </c>
      <c r="I500" s="13" t="s">
        <v>40</v>
      </c>
    </row>
    <row r="501" spans="1:9" x14ac:dyDescent="0.25">
      <c r="A501" s="17">
        <v>2.022102680001E+26</v>
      </c>
      <c r="B501" s="19">
        <v>44872</v>
      </c>
      <c r="C501" s="20">
        <v>45008</v>
      </c>
      <c r="D501" s="28">
        <f>C501-DATE(2022,11,30)</f>
        <v>113</v>
      </c>
      <c r="E501" s="23" t="str">
        <f>IF(D501&lt;=30,"1 to 30 days", IF(D501&lt;=60, "31 to 60 days", IF(D501&lt;=90, "61 to 90 days", IF(D501&lt;=120,"91 to 120 days", IF(D501&lt;=150,"121 to 150 days",IF(D501&lt;=240,"151 to 240 days","Above 240 days"))))))</f>
        <v>91 to 120 days</v>
      </c>
      <c r="F501" s="13">
        <v>142838.8865828515</v>
      </c>
      <c r="G501" s="33">
        <v>2</v>
      </c>
      <c r="H501" s="25" t="str">
        <f>IF(G501=1,"Visa",IF(G501=2,"Master"))</f>
        <v>Master</v>
      </c>
      <c r="I501" s="13" t="s">
        <v>46</v>
      </c>
    </row>
    <row r="502" spans="1:9" x14ac:dyDescent="0.25">
      <c r="A502" s="17">
        <v>2.022092980001E+26</v>
      </c>
      <c r="B502" s="19">
        <v>44833</v>
      </c>
      <c r="C502" s="20">
        <v>45009</v>
      </c>
      <c r="D502" s="28">
        <f>C502-DATE(2022,11,30)</f>
        <v>114</v>
      </c>
      <c r="E502" s="23" t="str">
        <f>IF(D502&lt;=30,"1 to 30 days", IF(D502&lt;=60, "31 to 60 days", IF(D502&lt;=90, "61 to 90 days", IF(D502&lt;=120,"91 to 120 days", IF(D502&lt;=150,"121 to 150 days",IF(D502&lt;=240,"151 to 240 days","Above 240 days"))))))</f>
        <v>91 to 120 days</v>
      </c>
      <c r="F502" s="13">
        <v>31181.789751282915</v>
      </c>
      <c r="G502" s="33">
        <v>2</v>
      </c>
      <c r="H502" s="25" t="str">
        <f>IF(G502=1,"Visa",IF(G502=2,"Master"))</f>
        <v>Master</v>
      </c>
      <c r="I502" s="13" t="s">
        <v>46</v>
      </c>
    </row>
    <row r="503" spans="1:9" x14ac:dyDescent="0.25">
      <c r="A503" s="17">
        <v>2.022092980001E+26</v>
      </c>
      <c r="B503" s="19">
        <v>44833</v>
      </c>
      <c r="C503" s="20">
        <v>45009</v>
      </c>
      <c r="D503" s="28">
        <f>C503-DATE(2022,11,30)</f>
        <v>114</v>
      </c>
      <c r="E503" s="23" t="str">
        <f>IF(D503&lt;=30,"1 to 30 days", IF(D503&lt;=60, "31 to 60 days", IF(D503&lt;=90, "61 to 90 days", IF(D503&lt;=120,"91 to 120 days", IF(D503&lt;=150,"121 to 150 days",IF(D503&lt;=240,"151 to 240 days","Above 240 days"))))))</f>
        <v>91 to 120 days</v>
      </c>
      <c r="F503" s="13">
        <v>15843.488684796042</v>
      </c>
      <c r="G503" s="33">
        <v>2</v>
      </c>
      <c r="H503" s="25" t="str">
        <f>IF(G503=1,"Visa",IF(G503=2,"Master"))</f>
        <v>Master</v>
      </c>
      <c r="I503" s="13" t="s">
        <v>41</v>
      </c>
    </row>
    <row r="504" spans="1:9" x14ac:dyDescent="0.25">
      <c r="A504" s="17">
        <v>2.022100380001E+26</v>
      </c>
      <c r="B504" s="19">
        <v>44837</v>
      </c>
      <c r="C504" s="20">
        <v>45009</v>
      </c>
      <c r="D504" s="28">
        <f>C504-DATE(2022,11,30)</f>
        <v>114</v>
      </c>
      <c r="E504" s="23" t="str">
        <f>IF(D504&lt;=30,"1 to 30 days", IF(D504&lt;=60, "31 to 60 days", IF(D504&lt;=90, "61 to 90 days", IF(D504&lt;=120,"91 to 120 days", IF(D504&lt;=150,"121 to 150 days",IF(D504&lt;=240,"151 to 240 days","Above 240 days"))))))</f>
        <v>91 to 120 days</v>
      </c>
      <c r="F504" s="13">
        <v>1165453.5666096888</v>
      </c>
      <c r="G504" s="33">
        <v>1</v>
      </c>
      <c r="H504" s="25" t="str">
        <f>IF(G504=1,"Visa",IF(G504=2,"Master"))</f>
        <v>Visa</v>
      </c>
      <c r="I504" s="13" t="s">
        <v>46</v>
      </c>
    </row>
    <row r="505" spans="1:9" x14ac:dyDescent="0.25">
      <c r="A505" s="17">
        <v>2.022100380001E+26</v>
      </c>
      <c r="B505" s="19">
        <v>44837</v>
      </c>
      <c r="C505" s="20">
        <v>45009</v>
      </c>
      <c r="D505" s="28">
        <f>C505-DATE(2022,11,30)</f>
        <v>114</v>
      </c>
      <c r="E505" s="23" t="str">
        <f>IF(D505&lt;=30,"1 to 30 days", IF(D505&lt;=60, "31 to 60 days", IF(D505&lt;=90, "61 to 90 days", IF(D505&lt;=120,"91 to 120 days", IF(D505&lt;=150,"121 to 150 days",IF(D505&lt;=240,"151 to 240 days","Above 240 days"))))))</f>
        <v>91 to 120 days</v>
      </c>
      <c r="F505" s="13">
        <v>1265956.9408545869</v>
      </c>
      <c r="G505" s="33">
        <v>1</v>
      </c>
      <c r="H505" s="25" t="str">
        <f>IF(G505=1,"Visa",IF(G505=2,"Master"))</f>
        <v>Visa</v>
      </c>
      <c r="I505" s="13" t="s">
        <v>45</v>
      </c>
    </row>
    <row r="506" spans="1:9" x14ac:dyDescent="0.25">
      <c r="A506" s="17">
        <v>2.022100380001E+26</v>
      </c>
      <c r="B506" s="19">
        <v>44837</v>
      </c>
      <c r="C506" s="20">
        <v>45009</v>
      </c>
      <c r="D506" s="28">
        <f>C506-DATE(2022,11,30)</f>
        <v>114</v>
      </c>
      <c r="E506" s="23" t="str">
        <f>IF(D506&lt;=30,"1 to 30 days", IF(D506&lt;=60, "31 to 60 days", IF(D506&lt;=90, "61 to 90 days", IF(D506&lt;=120,"91 to 120 days", IF(D506&lt;=150,"121 to 150 days",IF(D506&lt;=240,"151 to 240 days","Above 240 days"))))))</f>
        <v>91 to 120 days</v>
      </c>
      <c r="F506" s="13">
        <v>450521.36788640695</v>
      </c>
      <c r="G506" s="33">
        <v>1</v>
      </c>
      <c r="H506" s="25" t="str">
        <f>IF(G506=1,"Visa",IF(G506=2,"Master"))</f>
        <v>Visa</v>
      </c>
      <c r="I506" s="13" t="s">
        <v>47</v>
      </c>
    </row>
    <row r="507" spans="1:9" x14ac:dyDescent="0.25">
      <c r="A507" s="17">
        <v>2.022100380001E+26</v>
      </c>
      <c r="B507" s="19">
        <v>44837</v>
      </c>
      <c r="C507" s="20">
        <v>45009</v>
      </c>
      <c r="D507" s="28">
        <f>C507-DATE(2022,11,30)</f>
        <v>114</v>
      </c>
      <c r="E507" s="23" t="str">
        <f>IF(D507&lt;=30,"1 to 30 days", IF(D507&lt;=60, "31 to 60 days", IF(D507&lt;=90, "61 to 90 days", IF(D507&lt;=120,"91 to 120 days", IF(D507&lt;=150,"121 to 150 days",IF(D507&lt;=240,"151 to 240 days","Above 240 days"))))))</f>
        <v>91 to 120 days</v>
      </c>
      <c r="F507" s="13">
        <v>196461.49463949844</v>
      </c>
      <c r="G507" s="33">
        <v>1</v>
      </c>
      <c r="H507" s="25" t="str">
        <f>IF(G507=1,"Visa",IF(G507=2,"Master"))</f>
        <v>Visa</v>
      </c>
      <c r="I507" s="13" t="s">
        <v>41</v>
      </c>
    </row>
    <row r="508" spans="1:9" x14ac:dyDescent="0.25">
      <c r="A508" s="17">
        <v>2.022102680001E+26</v>
      </c>
      <c r="B508" s="19">
        <v>44865</v>
      </c>
      <c r="C508" s="20">
        <v>45009</v>
      </c>
      <c r="D508" s="28">
        <f>C508-DATE(2022,11,30)</f>
        <v>114</v>
      </c>
      <c r="E508" s="23" t="str">
        <f>IF(D508&lt;=30,"1 to 30 days", IF(D508&lt;=60, "31 to 60 days", IF(D508&lt;=90, "61 to 90 days", IF(D508&lt;=120,"91 to 120 days", IF(D508&lt;=150,"121 to 150 days",IF(D508&lt;=240,"151 to 240 days","Above 240 days"))))))</f>
        <v>91 to 120 days</v>
      </c>
      <c r="F508" s="13">
        <v>1849158.0833951978</v>
      </c>
      <c r="G508" s="33">
        <v>1</v>
      </c>
      <c r="H508" s="25" t="str">
        <f>IF(G508=1,"Visa",IF(G508=2,"Master"))</f>
        <v>Visa</v>
      </c>
      <c r="I508" s="13" t="s">
        <v>46</v>
      </c>
    </row>
    <row r="509" spans="1:9" x14ac:dyDescent="0.25">
      <c r="A509" s="17">
        <v>2.022102680001E+26</v>
      </c>
      <c r="B509" s="19">
        <v>44865</v>
      </c>
      <c r="C509" s="20">
        <v>45009</v>
      </c>
      <c r="D509" s="28">
        <f>C509-DATE(2022,11,30)</f>
        <v>114</v>
      </c>
      <c r="E509" s="23" t="str">
        <f>IF(D509&lt;=30,"1 to 30 days", IF(D509&lt;=60, "31 to 60 days", IF(D509&lt;=90, "61 to 90 days", IF(D509&lt;=120,"91 to 120 days", IF(D509&lt;=150,"121 to 150 days",IF(D509&lt;=240,"151 to 240 days","Above 240 days"))))))</f>
        <v>91 to 120 days</v>
      </c>
      <c r="F509" s="13">
        <v>1968689.7625681222</v>
      </c>
      <c r="G509" s="33">
        <v>1</v>
      </c>
      <c r="H509" s="25" t="str">
        <f>IF(G509=1,"Visa",IF(G509=2,"Master"))</f>
        <v>Visa</v>
      </c>
      <c r="I509" s="13" t="s">
        <v>45</v>
      </c>
    </row>
    <row r="510" spans="1:9" x14ac:dyDescent="0.25">
      <c r="A510" s="17">
        <v>2.022102680001E+26</v>
      </c>
      <c r="B510" s="19">
        <v>44865</v>
      </c>
      <c r="C510" s="20">
        <v>45009</v>
      </c>
      <c r="D510" s="28">
        <f>C510-DATE(2022,11,30)</f>
        <v>114</v>
      </c>
      <c r="E510" s="23" t="str">
        <f>IF(D510&lt;=30,"1 to 30 days", IF(D510&lt;=60, "31 to 60 days", IF(D510&lt;=90, "61 to 90 days", IF(D510&lt;=120,"91 to 120 days", IF(D510&lt;=150,"121 to 150 days",IF(D510&lt;=240,"151 to 240 days","Above 240 days"))))))</f>
        <v>91 to 120 days</v>
      </c>
      <c r="F510" s="13">
        <v>777796.12864202936</v>
      </c>
      <c r="G510" s="33">
        <v>1</v>
      </c>
      <c r="H510" s="25" t="str">
        <f>IF(G510=1,"Visa",IF(G510=2,"Master"))</f>
        <v>Visa</v>
      </c>
      <c r="I510" s="13" t="s">
        <v>47</v>
      </c>
    </row>
    <row r="511" spans="1:9" x14ac:dyDescent="0.25">
      <c r="A511" s="17">
        <v>2.022102680001E+26</v>
      </c>
      <c r="B511" s="19">
        <v>44865</v>
      </c>
      <c r="C511" s="20">
        <v>45009</v>
      </c>
      <c r="D511" s="28">
        <f>C511-DATE(2022,11,30)</f>
        <v>114</v>
      </c>
      <c r="E511" s="23" t="str">
        <f>IF(D511&lt;=30,"1 to 30 days", IF(D511&lt;=60, "31 to 60 days", IF(D511&lt;=90, "61 to 90 days", IF(D511&lt;=120,"91 to 120 days", IF(D511&lt;=150,"121 to 150 days",IF(D511&lt;=240,"151 to 240 days","Above 240 days"))))))</f>
        <v>91 to 120 days</v>
      </c>
      <c r="F511" s="13">
        <v>270461.87719703768</v>
      </c>
      <c r="G511" s="33">
        <v>1</v>
      </c>
      <c r="H511" s="25" t="str">
        <f>IF(G511=1,"Visa",IF(G511=2,"Master"))</f>
        <v>Visa</v>
      </c>
      <c r="I511" s="13" t="s">
        <v>41</v>
      </c>
    </row>
    <row r="512" spans="1:9" x14ac:dyDescent="0.25">
      <c r="A512" s="17">
        <v>2.022102680001E+26</v>
      </c>
      <c r="B512" s="19">
        <v>44866</v>
      </c>
      <c r="C512" s="20">
        <v>45009</v>
      </c>
      <c r="D512" s="28">
        <f>C512-DATE(2022,11,30)</f>
        <v>114</v>
      </c>
      <c r="E512" s="23" t="str">
        <f>IF(D512&lt;=30,"1 to 30 days", IF(D512&lt;=60, "31 to 60 days", IF(D512&lt;=90, "61 to 90 days", IF(D512&lt;=120,"91 to 120 days", IF(D512&lt;=150,"121 to 150 days",IF(D512&lt;=240,"151 to 240 days","Above 240 days"))))))</f>
        <v>91 to 120 days</v>
      </c>
      <c r="F512" s="13">
        <v>122900.28067812498</v>
      </c>
      <c r="G512" s="33">
        <v>2</v>
      </c>
      <c r="H512" s="25" t="str">
        <f>IF(G512=1,"Visa",IF(G512=2,"Master"))</f>
        <v>Master</v>
      </c>
      <c r="I512" s="13" t="s">
        <v>46</v>
      </c>
    </row>
    <row r="513" spans="1:9" x14ac:dyDescent="0.25">
      <c r="A513" s="17">
        <v>2.022102680001E+26</v>
      </c>
      <c r="B513" s="19">
        <v>44866</v>
      </c>
      <c r="C513" s="20">
        <v>45009</v>
      </c>
      <c r="D513" s="28">
        <f>C513-DATE(2022,11,30)</f>
        <v>114</v>
      </c>
      <c r="E513" s="23" t="str">
        <f>IF(D513&lt;=30,"1 to 30 days", IF(D513&lt;=60, "31 to 60 days", IF(D513&lt;=90, "61 to 90 days", IF(D513&lt;=120,"91 to 120 days", IF(D513&lt;=150,"121 to 150 days",IF(D513&lt;=240,"151 to 240 days","Above 240 days"))))))</f>
        <v>91 to 120 days</v>
      </c>
      <c r="F513" s="13">
        <v>345090.18210344296</v>
      </c>
      <c r="G513" s="33">
        <v>2</v>
      </c>
      <c r="H513" s="25" t="str">
        <f>IF(G513=1,"Visa",IF(G513=2,"Master"))</f>
        <v>Master</v>
      </c>
      <c r="I513" s="13" t="s">
        <v>45</v>
      </c>
    </row>
    <row r="514" spans="1:9" x14ac:dyDescent="0.25">
      <c r="A514" s="17">
        <v>2.022102680001E+26</v>
      </c>
      <c r="B514" s="19">
        <v>44866</v>
      </c>
      <c r="C514" s="20">
        <v>45009</v>
      </c>
      <c r="D514" s="28">
        <f>C514-DATE(2022,11,30)</f>
        <v>114</v>
      </c>
      <c r="E514" s="23" t="str">
        <f>IF(D514&lt;=30,"1 to 30 days", IF(D514&lt;=60, "31 to 60 days", IF(D514&lt;=90, "61 to 90 days", IF(D514&lt;=120,"91 to 120 days", IF(D514&lt;=150,"121 to 150 days",IF(D514&lt;=240,"151 to 240 days","Above 240 days"))))))</f>
        <v>91 to 120 days</v>
      </c>
      <c r="F514" s="13">
        <v>1391963.3858599022</v>
      </c>
      <c r="G514" s="33">
        <v>2</v>
      </c>
      <c r="H514" s="25" t="str">
        <f>IF(G514=1,"Visa",IF(G514=2,"Master"))</f>
        <v>Master</v>
      </c>
      <c r="I514" s="13" t="s">
        <v>47</v>
      </c>
    </row>
    <row r="515" spans="1:9" x14ac:dyDescent="0.25">
      <c r="A515" s="17">
        <v>2.022102680001E+26</v>
      </c>
      <c r="B515" s="19">
        <v>44866</v>
      </c>
      <c r="C515" s="20">
        <v>45009</v>
      </c>
      <c r="D515" s="28">
        <f>C515-DATE(2022,11,30)</f>
        <v>114</v>
      </c>
      <c r="E515" s="23" t="str">
        <f>IF(D515&lt;=30,"1 to 30 days", IF(D515&lt;=60, "31 to 60 days", IF(D515&lt;=90, "61 to 90 days", IF(D515&lt;=120,"91 to 120 days", IF(D515&lt;=150,"121 to 150 days",IF(D515&lt;=240,"151 to 240 days","Above 240 days"))))))</f>
        <v>91 to 120 days</v>
      </c>
      <c r="F515" s="13">
        <v>173616.23486310695</v>
      </c>
      <c r="G515" s="33">
        <v>2</v>
      </c>
      <c r="H515" s="25" t="str">
        <f>IF(G515=1,"Visa",IF(G515=2,"Master"))</f>
        <v>Master</v>
      </c>
      <c r="I515" s="13" t="s">
        <v>41</v>
      </c>
    </row>
    <row r="516" spans="1:9" x14ac:dyDescent="0.25">
      <c r="A516" s="17">
        <v>2.022102680001E+26</v>
      </c>
      <c r="B516" s="19">
        <v>44866</v>
      </c>
      <c r="C516" s="20">
        <v>45009</v>
      </c>
      <c r="D516" s="28">
        <f>C516-DATE(2022,11,30)</f>
        <v>114</v>
      </c>
      <c r="E516" s="23" t="str">
        <f>IF(D516&lt;=30,"1 to 30 days", IF(D516&lt;=60, "31 to 60 days", IF(D516&lt;=90, "61 to 90 days", IF(D516&lt;=120,"91 to 120 days", IF(D516&lt;=150,"121 to 150 days",IF(D516&lt;=240,"151 to 240 days","Above 240 days"))))))</f>
        <v>91 to 120 days</v>
      </c>
      <c r="F516" s="13">
        <v>3853742.6420849063</v>
      </c>
      <c r="G516" s="33">
        <v>2</v>
      </c>
      <c r="H516" s="25" t="str">
        <f>IF(G516=1,"Visa",IF(G516=2,"Master"))</f>
        <v>Master</v>
      </c>
      <c r="I516" s="13" t="s">
        <v>40</v>
      </c>
    </row>
    <row r="517" spans="1:9" x14ac:dyDescent="0.25">
      <c r="A517" s="17">
        <v>2.022100380001E+26</v>
      </c>
      <c r="B517" s="19">
        <v>44837</v>
      </c>
      <c r="C517" s="20">
        <v>45012</v>
      </c>
      <c r="D517" s="28">
        <f>C517-DATE(2022,11,30)</f>
        <v>117</v>
      </c>
      <c r="E517" s="23" t="str">
        <f>IF(D517&lt;=30,"1 to 30 days", IF(D517&lt;=60, "31 to 60 days", IF(D517&lt;=90, "61 to 90 days", IF(D517&lt;=120,"91 to 120 days", IF(D517&lt;=150,"121 to 150 days",IF(D517&lt;=240,"151 to 240 days","Above 240 days"))))))</f>
        <v>91 to 120 days</v>
      </c>
      <c r="F517" s="13">
        <v>3676219.8552032132</v>
      </c>
      <c r="G517" s="33">
        <v>1</v>
      </c>
      <c r="H517" s="25" t="str">
        <f>IF(G517=1,"Visa",IF(G517=2,"Master"))</f>
        <v>Visa</v>
      </c>
      <c r="I517" s="13" t="s">
        <v>46</v>
      </c>
    </row>
    <row r="518" spans="1:9" x14ac:dyDescent="0.25">
      <c r="A518" s="17">
        <v>2.022100380001E+26</v>
      </c>
      <c r="B518" s="19">
        <v>44837</v>
      </c>
      <c r="C518" s="20">
        <v>45012</v>
      </c>
      <c r="D518" s="28">
        <f>C518-DATE(2022,11,30)</f>
        <v>117</v>
      </c>
      <c r="E518" s="23" t="str">
        <f>IF(D518&lt;=30,"1 to 30 days", IF(D518&lt;=60, "31 to 60 days", IF(D518&lt;=90, "61 to 90 days", IF(D518&lt;=120,"91 to 120 days", IF(D518&lt;=150,"121 to 150 days",IF(D518&lt;=240,"151 to 240 days","Above 240 days"))))))</f>
        <v>91 to 120 days</v>
      </c>
      <c r="F518" s="13">
        <v>4096634.8286131937</v>
      </c>
      <c r="G518" s="33">
        <v>1</v>
      </c>
      <c r="H518" s="25" t="str">
        <f>IF(G518=1,"Visa",IF(G518=2,"Master"))</f>
        <v>Visa</v>
      </c>
      <c r="I518" s="13" t="s">
        <v>45</v>
      </c>
    </row>
    <row r="519" spans="1:9" x14ac:dyDescent="0.25">
      <c r="A519" s="17">
        <v>2.022100380001E+26</v>
      </c>
      <c r="B519" s="19">
        <v>44837</v>
      </c>
      <c r="C519" s="20">
        <v>45012</v>
      </c>
      <c r="D519" s="28">
        <f>C519-DATE(2022,11,30)</f>
        <v>117</v>
      </c>
      <c r="E519" s="23" t="str">
        <f>IF(D519&lt;=30,"1 to 30 days", IF(D519&lt;=60, "31 to 60 days", IF(D519&lt;=90, "61 to 90 days", IF(D519&lt;=120,"91 to 120 days", IF(D519&lt;=150,"121 to 150 days",IF(D519&lt;=240,"151 to 240 days","Above 240 days"))))))</f>
        <v>91 to 120 days</v>
      </c>
      <c r="F519" s="13">
        <v>1548036.1216013518</v>
      </c>
      <c r="G519" s="33">
        <v>1</v>
      </c>
      <c r="H519" s="25" t="str">
        <f>IF(G519=1,"Visa",IF(G519=2,"Master"))</f>
        <v>Visa</v>
      </c>
      <c r="I519" s="13" t="s">
        <v>47</v>
      </c>
    </row>
    <row r="520" spans="1:9" x14ac:dyDescent="0.25">
      <c r="A520" s="17">
        <v>2.022100380001E+26</v>
      </c>
      <c r="B520" s="19">
        <v>44837</v>
      </c>
      <c r="C520" s="20">
        <v>45012</v>
      </c>
      <c r="D520" s="28">
        <f>C520-DATE(2022,11,30)</f>
        <v>117</v>
      </c>
      <c r="E520" s="23" t="str">
        <f>IF(D520&lt;=30,"1 to 30 days", IF(D520&lt;=60, "31 to 60 days", IF(D520&lt;=90, "61 to 90 days", IF(D520&lt;=120,"91 to 120 days", IF(D520&lt;=150,"121 to 150 days",IF(D520&lt;=240,"151 to 240 days","Above 240 days"))))))</f>
        <v>91 to 120 days</v>
      </c>
      <c r="F520" s="13">
        <v>547346.61566269258</v>
      </c>
      <c r="G520" s="33">
        <v>1</v>
      </c>
      <c r="H520" s="25" t="str">
        <f>IF(G520=1,"Visa",IF(G520=2,"Master"))</f>
        <v>Visa</v>
      </c>
      <c r="I520" s="13" t="s">
        <v>41</v>
      </c>
    </row>
    <row r="521" spans="1:9" x14ac:dyDescent="0.25">
      <c r="A521" s="17">
        <v>2.022102680001E+26</v>
      </c>
      <c r="B521" s="19">
        <v>44865</v>
      </c>
      <c r="C521" s="20">
        <v>45012</v>
      </c>
      <c r="D521" s="28">
        <f>C521-DATE(2022,11,30)</f>
        <v>117</v>
      </c>
      <c r="E521" s="23" t="str">
        <f>IF(D521&lt;=30,"1 to 30 days", IF(D521&lt;=60, "31 to 60 days", IF(D521&lt;=90, "61 to 90 days", IF(D521&lt;=120,"91 to 120 days", IF(D521&lt;=150,"121 to 150 days",IF(D521&lt;=240,"151 to 240 days","Above 240 days"))))))</f>
        <v>91 to 120 days</v>
      </c>
      <c r="F521" s="13">
        <v>1571225.1832053917</v>
      </c>
      <c r="G521" s="33">
        <v>1</v>
      </c>
      <c r="H521" s="25" t="str">
        <f>IF(G521=1,"Visa",IF(G521=2,"Master"))</f>
        <v>Visa</v>
      </c>
      <c r="I521" s="13" t="s">
        <v>46</v>
      </c>
    </row>
    <row r="522" spans="1:9" x14ac:dyDescent="0.25">
      <c r="A522" s="17">
        <v>2.022102680001E+26</v>
      </c>
      <c r="B522" s="19">
        <v>44865</v>
      </c>
      <c r="C522" s="20">
        <v>45012</v>
      </c>
      <c r="D522" s="28">
        <f>C522-DATE(2022,11,30)</f>
        <v>117</v>
      </c>
      <c r="E522" s="23" t="str">
        <f>IF(D522&lt;=30,"1 to 30 days", IF(D522&lt;=60, "31 to 60 days", IF(D522&lt;=90, "61 to 90 days", IF(D522&lt;=120,"91 to 120 days", IF(D522&lt;=150,"121 to 150 days",IF(D522&lt;=240,"151 to 240 days","Above 240 days"))))))</f>
        <v>91 to 120 days</v>
      </c>
      <c r="F522" s="13">
        <v>1782438.2223280747</v>
      </c>
      <c r="G522" s="33">
        <v>1</v>
      </c>
      <c r="H522" s="25" t="str">
        <f>IF(G522=1,"Visa",IF(G522=2,"Master"))</f>
        <v>Visa</v>
      </c>
      <c r="I522" s="13" t="s">
        <v>45</v>
      </c>
    </row>
    <row r="523" spans="1:9" x14ac:dyDescent="0.25">
      <c r="A523" s="17">
        <v>2.022102680001E+26</v>
      </c>
      <c r="B523" s="19">
        <v>44865</v>
      </c>
      <c r="C523" s="20">
        <v>45012</v>
      </c>
      <c r="D523" s="28">
        <f>C523-DATE(2022,11,30)</f>
        <v>117</v>
      </c>
      <c r="E523" s="23" t="str">
        <f>IF(D523&lt;=30,"1 to 30 days", IF(D523&lt;=60, "31 to 60 days", IF(D523&lt;=90, "61 to 90 days", IF(D523&lt;=120,"91 to 120 days", IF(D523&lt;=150,"121 to 150 days",IF(D523&lt;=240,"151 to 240 days","Above 240 days"))))))</f>
        <v>91 to 120 days</v>
      </c>
      <c r="F523" s="13">
        <v>791021.33104473772</v>
      </c>
      <c r="G523" s="33">
        <v>1</v>
      </c>
      <c r="H523" s="25" t="str">
        <f>IF(G523=1,"Visa",IF(G523=2,"Master"))</f>
        <v>Visa</v>
      </c>
      <c r="I523" s="13" t="s">
        <v>47</v>
      </c>
    </row>
    <row r="524" spans="1:9" x14ac:dyDescent="0.25">
      <c r="A524" s="17">
        <v>2.022102680001E+26</v>
      </c>
      <c r="B524" s="19">
        <v>44865</v>
      </c>
      <c r="C524" s="20">
        <v>45012</v>
      </c>
      <c r="D524" s="28">
        <f>C524-DATE(2022,11,30)</f>
        <v>117</v>
      </c>
      <c r="E524" s="23" t="str">
        <f>IF(D524&lt;=30,"1 to 30 days", IF(D524&lt;=60, "31 to 60 days", IF(D524&lt;=90, "61 to 90 days", IF(D524&lt;=120,"91 to 120 days", IF(D524&lt;=150,"121 to 150 days",IF(D524&lt;=240,"151 to 240 days","Above 240 days"))))))</f>
        <v>91 to 120 days</v>
      </c>
      <c r="F524" s="13">
        <v>227109.72099429116</v>
      </c>
      <c r="G524" s="33">
        <v>1</v>
      </c>
      <c r="H524" s="25" t="str">
        <f>IF(G524=1,"Visa",IF(G524=2,"Master"))</f>
        <v>Visa</v>
      </c>
      <c r="I524" s="13" t="s">
        <v>41</v>
      </c>
    </row>
    <row r="525" spans="1:9" x14ac:dyDescent="0.25">
      <c r="A525" s="17">
        <v>2.022102680001E+26</v>
      </c>
      <c r="B525" s="19">
        <v>44866</v>
      </c>
      <c r="C525" s="20">
        <v>45012</v>
      </c>
      <c r="D525" s="28">
        <f>C525-DATE(2022,11,30)</f>
        <v>117</v>
      </c>
      <c r="E525" s="23" t="str">
        <f>IF(D525&lt;=30,"1 to 30 days", IF(D525&lt;=60, "31 to 60 days", IF(D525&lt;=90, "61 to 90 days", IF(D525&lt;=120,"91 to 120 days", IF(D525&lt;=150,"121 to 150 days",IF(D525&lt;=240,"151 to 240 days","Above 240 days"))))))</f>
        <v>91 to 120 days</v>
      </c>
      <c r="F525" s="13">
        <v>146800.17250579939</v>
      </c>
      <c r="G525" s="33">
        <v>2</v>
      </c>
      <c r="H525" s="25" t="str">
        <f>IF(G525=1,"Visa",IF(G525=2,"Master"))</f>
        <v>Master</v>
      </c>
      <c r="I525" s="13" t="s">
        <v>46</v>
      </c>
    </row>
    <row r="526" spans="1:9" x14ac:dyDescent="0.25">
      <c r="A526" s="17">
        <v>2.022102680001E+26</v>
      </c>
      <c r="B526" s="19">
        <v>44866</v>
      </c>
      <c r="C526" s="20">
        <v>45012</v>
      </c>
      <c r="D526" s="28">
        <f>C526-DATE(2022,11,30)</f>
        <v>117</v>
      </c>
      <c r="E526" s="23" t="str">
        <f>IF(D526&lt;=30,"1 to 30 days", IF(D526&lt;=60, "31 to 60 days", IF(D526&lt;=90, "61 to 90 days", IF(D526&lt;=120,"91 to 120 days", IF(D526&lt;=150,"121 to 150 days",IF(D526&lt;=240,"151 to 240 days","Above 240 days"))))))</f>
        <v>91 to 120 days</v>
      </c>
      <c r="F526" s="13">
        <v>255744.43967466106</v>
      </c>
      <c r="G526" s="33">
        <v>2</v>
      </c>
      <c r="H526" s="25" t="str">
        <f>IF(G526=1,"Visa",IF(G526=2,"Master"))</f>
        <v>Master</v>
      </c>
      <c r="I526" s="13" t="s">
        <v>45</v>
      </c>
    </row>
    <row r="527" spans="1:9" x14ac:dyDescent="0.25">
      <c r="A527" s="17">
        <v>2.022102680001E+26</v>
      </c>
      <c r="B527" s="19">
        <v>44866</v>
      </c>
      <c r="C527" s="20">
        <v>45012</v>
      </c>
      <c r="D527" s="28">
        <f>C527-DATE(2022,11,30)</f>
        <v>117</v>
      </c>
      <c r="E527" s="23" t="str">
        <f>IF(D527&lt;=30,"1 to 30 days", IF(D527&lt;=60, "31 to 60 days", IF(D527&lt;=90, "61 to 90 days", IF(D527&lt;=120,"91 to 120 days", IF(D527&lt;=150,"121 to 150 days",IF(D527&lt;=240,"151 to 240 days","Above 240 days"))))))</f>
        <v>91 to 120 days</v>
      </c>
      <c r="F527" s="13">
        <v>1251159.2078088257</v>
      </c>
      <c r="G527" s="33">
        <v>2</v>
      </c>
      <c r="H527" s="25" t="str">
        <f>IF(G527=1,"Visa",IF(G527=2,"Master"))</f>
        <v>Master</v>
      </c>
      <c r="I527" s="13" t="s">
        <v>47</v>
      </c>
    </row>
    <row r="528" spans="1:9" x14ac:dyDescent="0.25">
      <c r="A528" s="17">
        <v>2.022102680001E+26</v>
      </c>
      <c r="B528" s="19">
        <v>44866</v>
      </c>
      <c r="C528" s="20">
        <v>45012</v>
      </c>
      <c r="D528" s="28">
        <f>C528-DATE(2022,11,30)</f>
        <v>117</v>
      </c>
      <c r="E528" s="23" t="str">
        <f>IF(D528&lt;=30,"1 to 30 days", IF(D528&lt;=60, "31 to 60 days", IF(D528&lt;=90, "61 to 90 days", IF(D528&lt;=120,"91 to 120 days", IF(D528&lt;=150,"121 to 150 days",IF(D528&lt;=240,"151 to 240 days","Above 240 days"))))))</f>
        <v>91 to 120 days</v>
      </c>
      <c r="F528" s="13">
        <v>135767.67958846255</v>
      </c>
      <c r="G528" s="33">
        <v>2</v>
      </c>
      <c r="H528" s="25" t="str">
        <f>IF(G528=1,"Visa",IF(G528=2,"Master"))</f>
        <v>Master</v>
      </c>
      <c r="I528" s="13" t="s">
        <v>41</v>
      </c>
    </row>
    <row r="529" spans="1:9" x14ac:dyDescent="0.25">
      <c r="A529" s="17">
        <v>2.022102680001E+26</v>
      </c>
      <c r="B529" s="19">
        <v>44866</v>
      </c>
      <c r="C529" s="20">
        <v>45012</v>
      </c>
      <c r="D529" s="28">
        <f>C529-DATE(2022,11,30)</f>
        <v>117</v>
      </c>
      <c r="E529" s="23" t="str">
        <f>IF(D529&lt;=30,"1 to 30 days", IF(D529&lt;=60, "31 to 60 days", IF(D529&lt;=90, "61 to 90 days", IF(D529&lt;=120,"91 to 120 days", IF(D529&lt;=150,"121 to 150 days",IF(D529&lt;=240,"151 to 240 days","Above 240 days"))))))</f>
        <v>91 to 120 days</v>
      </c>
      <c r="F529" s="13">
        <v>3520550.1462383363</v>
      </c>
      <c r="G529" s="33">
        <v>2</v>
      </c>
      <c r="H529" s="25" t="str">
        <f>IF(G529=1,"Visa",IF(G529=2,"Master"))</f>
        <v>Master</v>
      </c>
      <c r="I529" s="13" t="s">
        <v>40</v>
      </c>
    </row>
    <row r="530" spans="1:9" x14ac:dyDescent="0.25">
      <c r="A530" s="17">
        <v>2.022102680001E+26</v>
      </c>
      <c r="B530" s="19">
        <v>44872</v>
      </c>
      <c r="C530" s="20">
        <v>45012</v>
      </c>
      <c r="D530" s="28">
        <f>C530-DATE(2022,11,30)</f>
        <v>117</v>
      </c>
      <c r="E530" s="23" t="str">
        <f>IF(D530&lt;=30,"1 to 30 days", IF(D530&lt;=60, "31 to 60 days", IF(D530&lt;=90, "61 to 90 days", IF(D530&lt;=120,"91 to 120 days", IF(D530&lt;=150,"121 to 150 days",IF(D530&lt;=240,"151 to 240 days","Above 240 days"))))))</f>
        <v>91 to 120 days</v>
      </c>
      <c r="F530" s="13">
        <v>147782.2751995562</v>
      </c>
      <c r="G530" s="33">
        <v>2</v>
      </c>
      <c r="H530" s="25" t="str">
        <f>IF(G530=1,"Visa",IF(G530=2,"Master"))</f>
        <v>Master</v>
      </c>
      <c r="I530" s="13" t="s">
        <v>46</v>
      </c>
    </row>
    <row r="531" spans="1:9" x14ac:dyDescent="0.25">
      <c r="A531" s="17">
        <v>2.022102680001E+26</v>
      </c>
      <c r="B531" s="19">
        <v>44872</v>
      </c>
      <c r="C531" s="20">
        <v>45012</v>
      </c>
      <c r="D531" s="28">
        <f>C531-DATE(2022,11,30)</f>
        <v>117</v>
      </c>
      <c r="E531" s="23" t="str">
        <f>IF(D531&lt;=30,"1 to 30 days", IF(D531&lt;=60, "31 to 60 days", IF(D531&lt;=90, "61 to 90 days", IF(D531&lt;=120,"91 to 120 days", IF(D531&lt;=150,"121 to 150 days",IF(D531&lt;=240,"151 to 240 days","Above 240 days"))))))</f>
        <v>91 to 120 days</v>
      </c>
      <c r="F531" s="13">
        <v>309558.50474741048</v>
      </c>
      <c r="G531" s="33">
        <v>2</v>
      </c>
      <c r="H531" s="25" t="str">
        <f>IF(G531=1,"Visa",IF(G531=2,"Master"))</f>
        <v>Master</v>
      </c>
      <c r="I531" s="13" t="s">
        <v>45</v>
      </c>
    </row>
    <row r="532" spans="1:9" x14ac:dyDescent="0.25">
      <c r="A532" s="17">
        <v>2.022102680001E+26</v>
      </c>
      <c r="B532" s="19">
        <v>44872</v>
      </c>
      <c r="C532" s="20">
        <v>45012</v>
      </c>
      <c r="D532" s="28">
        <f>C532-DATE(2022,11,30)</f>
        <v>117</v>
      </c>
      <c r="E532" s="23" t="str">
        <f>IF(D532&lt;=30,"1 to 30 days", IF(D532&lt;=60, "31 to 60 days", IF(D532&lt;=90, "61 to 90 days", IF(D532&lt;=120,"91 to 120 days", IF(D532&lt;=150,"121 to 150 days",IF(D532&lt;=240,"151 to 240 days","Above 240 days"))))))</f>
        <v>91 to 120 days</v>
      </c>
      <c r="F532" s="13">
        <v>1369019.5410875182</v>
      </c>
      <c r="G532" s="33">
        <v>2</v>
      </c>
      <c r="H532" s="25" t="str">
        <f>IF(G532=1,"Visa",IF(G532=2,"Master"))</f>
        <v>Master</v>
      </c>
      <c r="I532" s="13" t="s">
        <v>47</v>
      </c>
    </row>
    <row r="533" spans="1:9" x14ac:dyDescent="0.25">
      <c r="A533" s="17">
        <v>2.022102680001E+26</v>
      </c>
      <c r="B533" s="19">
        <v>44872</v>
      </c>
      <c r="C533" s="20">
        <v>45012</v>
      </c>
      <c r="D533" s="28">
        <f>C533-DATE(2022,11,30)</f>
        <v>117</v>
      </c>
      <c r="E533" s="23" t="str">
        <f>IF(D533&lt;=30,"1 to 30 days", IF(D533&lt;=60, "31 to 60 days", IF(D533&lt;=90, "61 to 90 days", IF(D533&lt;=120,"91 to 120 days", IF(D533&lt;=150,"121 to 150 days",IF(D533&lt;=240,"151 to 240 days","Above 240 days"))))))</f>
        <v>91 to 120 days</v>
      </c>
      <c r="F533" s="13">
        <v>158337.06591045664</v>
      </c>
      <c r="G533" s="33">
        <v>2</v>
      </c>
      <c r="H533" s="25" t="str">
        <f>IF(G533=1,"Visa",IF(G533=2,"Master"))</f>
        <v>Master</v>
      </c>
      <c r="I533" s="13" t="s">
        <v>41</v>
      </c>
    </row>
    <row r="534" spans="1:9" x14ac:dyDescent="0.25">
      <c r="A534" s="17">
        <v>2.022102680001E+26</v>
      </c>
      <c r="B534" s="19">
        <v>44873</v>
      </c>
      <c r="C534" s="20">
        <v>45012</v>
      </c>
      <c r="D534" s="28">
        <f>C534-DATE(2022,11,30)</f>
        <v>117</v>
      </c>
      <c r="E534" s="23" t="str">
        <f>IF(D534&lt;=30,"1 to 30 days", IF(D534&lt;=60, "31 to 60 days", IF(D534&lt;=90, "61 to 90 days", IF(D534&lt;=120,"91 to 120 days", IF(D534&lt;=150,"121 to 150 days",IF(D534&lt;=240,"151 to 240 days","Above 240 days"))))))</f>
        <v>91 to 120 days</v>
      </c>
      <c r="F534" s="13">
        <v>1545542.5433959246</v>
      </c>
      <c r="G534" s="33">
        <v>1</v>
      </c>
      <c r="H534" s="25" t="str">
        <f>IF(G534=1,"Visa",IF(G534=2,"Master"))</f>
        <v>Visa</v>
      </c>
      <c r="I534" s="13" t="s">
        <v>46</v>
      </c>
    </row>
    <row r="535" spans="1:9" x14ac:dyDescent="0.25">
      <c r="A535" s="17">
        <v>2.022102680001E+26</v>
      </c>
      <c r="B535" s="19">
        <v>44873</v>
      </c>
      <c r="C535" s="20">
        <v>45012</v>
      </c>
      <c r="D535" s="28">
        <f>C535-DATE(2022,11,30)</f>
        <v>117</v>
      </c>
      <c r="E535" s="23" t="str">
        <f>IF(D535&lt;=30,"1 to 30 days", IF(D535&lt;=60, "31 to 60 days", IF(D535&lt;=90, "61 to 90 days", IF(D535&lt;=120,"91 to 120 days", IF(D535&lt;=150,"121 to 150 days",IF(D535&lt;=240,"151 to 240 days","Above 240 days"))))))</f>
        <v>91 to 120 days</v>
      </c>
      <c r="F535" s="13">
        <v>2004221.275076299</v>
      </c>
      <c r="G535" s="33">
        <v>1</v>
      </c>
      <c r="H535" s="25" t="str">
        <f>IF(G535=1,"Visa",IF(G535=2,"Master"))</f>
        <v>Visa</v>
      </c>
      <c r="I535" s="13" t="s">
        <v>45</v>
      </c>
    </row>
    <row r="536" spans="1:9" x14ac:dyDescent="0.25">
      <c r="A536" s="17">
        <v>2.022102680001E+26</v>
      </c>
      <c r="B536" s="19">
        <v>44873</v>
      </c>
      <c r="C536" s="20">
        <v>45012</v>
      </c>
      <c r="D536" s="28">
        <f>C536-DATE(2022,11,30)</f>
        <v>117</v>
      </c>
      <c r="E536" s="23" t="str">
        <f>IF(D536&lt;=30,"1 to 30 days", IF(D536&lt;=60, "31 to 60 days", IF(D536&lt;=90, "61 to 90 days", IF(D536&lt;=120,"91 to 120 days", IF(D536&lt;=150,"121 to 150 days",IF(D536&lt;=240,"151 to 240 days","Above 240 days"))))))</f>
        <v>91 to 120 days</v>
      </c>
      <c r="F536" s="13">
        <v>691899.84940546739</v>
      </c>
      <c r="G536" s="33">
        <v>1</v>
      </c>
      <c r="H536" s="25" t="str">
        <f>IF(G536=1,"Visa",IF(G536=2,"Master"))</f>
        <v>Visa</v>
      </c>
      <c r="I536" s="13" t="s">
        <v>47</v>
      </c>
    </row>
    <row r="537" spans="1:9" x14ac:dyDescent="0.25">
      <c r="A537" s="17">
        <v>2.022102680001E+26</v>
      </c>
      <c r="B537" s="19">
        <v>44873</v>
      </c>
      <c r="C537" s="20">
        <v>45012</v>
      </c>
      <c r="D537" s="28">
        <f>C537-DATE(2022,11,30)</f>
        <v>117</v>
      </c>
      <c r="E537" s="23" t="str">
        <f>IF(D537&lt;=30,"1 to 30 days", IF(D537&lt;=60, "31 to 60 days", IF(D537&lt;=90, "61 to 90 days", IF(D537&lt;=120,"91 to 120 days", IF(D537&lt;=150,"121 to 150 days",IF(D537&lt;=240,"151 to 240 days","Above 240 days"))))))</f>
        <v>91 to 120 days</v>
      </c>
      <c r="F537" s="13">
        <v>269378.09841649543</v>
      </c>
      <c r="G537" s="33">
        <v>1</v>
      </c>
      <c r="H537" s="25" t="str">
        <f>IF(G537=1,"Visa",IF(G537=2,"Master"))</f>
        <v>Visa</v>
      </c>
      <c r="I537" s="13" t="s">
        <v>41</v>
      </c>
    </row>
    <row r="538" spans="1:9" x14ac:dyDescent="0.25">
      <c r="A538" s="17">
        <v>2.022100380001E+26</v>
      </c>
      <c r="B538" s="19">
        <v>44837</v>
      </c>
      <c r="C538" s="20">
        <v>45013</v>
      </c>
      <c r="D538" s="28">
        <f>C538-DATE(2022,11,30)</f>
        <v>118</v>
      </c>
      <c r="E538" s="23" t="str">
        <f>IF(D538&lt;=30,"1 to 30 days", IF(D538&lt;=60, "31 to 60 days", IF(D538&lt;=90, "61 to 90 days", IF(D538&lt;=120,"91 to 120 days", IF(D538&lt;=150,"121 to 150 days",IF(D538&lt;=240,"151 to 240 days","Above 240 days"))))))</f>
        <v>91 to 120 days</v>
      </c>
      <c r="F538" s="13">
        <v>611012.10991136997</v>
      </c>
      <c r="G538" s="33">
        <v>1</v>
      </c>
      <c r="H538" s="25" t="str">
        <f>IF(G538=1,"Visa",IF(G538=2,"Master"))</f>
        <v>Visa</v>
      </c>
      <c r="I538" s="13" t="s">
        <v>46</v>
      </c>
    </row>
    <row r="539" spans="1:9" x14ac:dyDescent="0.25">
      <c r="A539" s="17">
        <v>2.022100380001E+26</v>
      </c>
      <c r="B539" s="19">
        <v>44837</v>
      </c>
      <c r="C539" s="20">
        <v>45013</v>
      </c>
      <c r="D539" s="28">
        <f>C539-DATE(2022,11,30)</f>
        <v>118</v>
      </c>
      <c r="E539" s="23" t="str">
        <f>IF(D539&lt;=30,"1 to 30 days", IF(D539&lt;=60, "31 to 60 days", IF(D539&lt;=90, "61 to 90 days", IF(D539&lt;=120,"91 to 120 days", IF(D539&lt;=150,"121 to 150 days",IF(D539&lt;=240,"151 to 240 days","Above 240 days"))))))</f>
        <v>91 to 120 days</v>
      </c>
      <c r="F539" s="13">
        <v>597171.7421834009</v>
      </c>
      <c r="G539" s="33">
        <v>1</v>
      </c>
      <c r="H539" s="25" t="str">
        <f>IF(G539=1,"Visa",IF(G539=2,"Master"))</f>
        <v>Visa</v>
      </c>
      <c r="I539" s="13" t="s">
        <v>45</v>
      </c>
    </row>
    <row r="540" spans="1:9" x14ac:dyDescent="0.25">
      <c r="A540" s="17">
        <v>2.022100380001E+26</v>
      </c>
      <c r="B540" s="19">
        <v>44837</v>
      </c>
      <c r="C540" s="20">
        <v>45013</v>
      </c>
      <c r="D540" s="28">
        <f>C540-DATE(2022,11,30)</f>
        <v>118</v>
      </c>
      <c r="E540" s="23" t="str">
        <f>IF(D540&lt;=30,"1 to 30 days", IF(D540&lt;=60, "31 to 60 days", IF(D540&lt;=90, "61 to 90 days", IF(D540&lt;=120,"91 to 120 days", IF(D540&lt;=150,"121 to 150 days",IF(D540&lt;=240,"151 to 240 days","Above 240 days"))))))</f>
        <v>91 to 120 days</v>
      </c>
      <c r="F540" s="13">
        <v>306523.16033112432</v>
      </c>
      <c r="G540" s="33">
        <v>1</v>
      </c>
      <c r="H540" s="25" t="str">
        <f>IF(G540=1,"Visa",IF(G540=2,"Master"))</f>
        <v>Visa</v>
      </c>
      <c r="I540" s="13" t="s">
        <v>47</v>
      </c>
    </row>
    <row r="541" spans="1:9" x14ac:dyDescent="0.25">
      <c r="A541" s="17">
        <v>2.0221013800010001E+26</v>
      </c>
      <c r="B541" s="19">
        <v>44837</v>
      </c>
      <c r="C541" s="20">
        <v>45013</v>
      </c>
      <c r="D541" s="28">
        <f>C541-DATE(2022,11,30)</f>
        <v>118</v>
      </c>
      <c r="E541" s="23" t="str">
        <f>IF(D541&lt;=30,"1 to 30 days", IF(D541&lt;=60, "31 to 60 days", IF(D541&lt;=90, "61 to 90 days", IF(D541&lt;=120,"91 to 120 days", IF(D541&lt;=150,"121 to 150 days",IF(D541&lt;=240,"151 to 240 days","Above 240 days"))))))</f>
        <v>91 to 120 days</v>
      </c>
      <c r="F541" s="13">
        <v>75166.40031031867</v>
      </c>
      <c r="G541" s="33">
        <v>1</v>
      </c>
      <c r="H541" s="25" t="str">
        <f>IF(G541=1,"Visa",IF(G541=2,"Master"))</f>
        <v>Visa</v>
      </c>
      <c r="I541" s="13" t="s">
        <v>41</v>
      </c>
    </row>
    <row r="542" spans="1:9" x14ac:dyDescent="0.25">
      <c r="A542" s="17">
        <v>2.022102680001E+26</v>
      </c>
      <c r="B542" s="19">
        <v>44868</v>
      </c>
      <c r="C542" s="20">
        <v>45013</v>
      </c>
      <c r="D542" s="28">
        <f>C542-DATE(2022,11,30)</f>
        <v>118</v>
      </c>
      <c r="E542" s="23" t="str">
        <f>IF(D542&lt;=30,"1 to 30 days", IF(D542&lt;=60, "31 to 60 days", IF(D542&lt;=90, "61 to 90 days", IF(D542&lt;=120,"91 to 120 days", IF(D542&lt;=150,"121 to 150 days",IF(D542&lt;=240,"151 to 240 days","Above 240 days"))))))</f>
        <v>91 to 120 days</v>
      </c>
      <c r="F542" s="13">
        <v>936497.30299572658</v>
      </c>
      <c r="G542" s="33">
        <v>1</v>
      </c>
      <c r="H542" s="25" t="str">
        <f>IF(G542=1,"Visa",IF(G542=2,"Master"))</f>
        <v>Visa</v>
      </c>
      <c r="I542" s="13" t="s">
        <v>46</v>
      </c>
    </row>
    <row r="543" spans="1:9" x14ac:dyDescent="0.25">
      <c r="A543" s="17">
        <v>2.022102680001E+26</v>
      </c>
      <c r="B543" s="19">
        <v>44868</v>
      </c>
      <c r="C543" s="20">
        <v>45013</v>
      </c>
      <c r="D543" s="28">
        <f>C543-DATE(2022,11,30)</f>
        <v>118</v>
      </c>
      <c r="E543" s="23" t="str">
        <f>IF(D543&lt;=30,"1 to 30 days", IF(D543&lt;=60, "31 to 60 days", IF(D543&lt;=90, "61 to 90 days", IF(D543&lt;=120,"91 to 120 days", IF(D543&lt;=150,"121 to 150 days",IF(D543&lt;=240,"151 to 240 days","Above 240 days"))))))</f>
        <v>91 to 120 days</v>
      </c>
      <c r="F543" s="13">
        <v>1390409.1971626652</v>
      </c>
      <c r="G543" s="33">
        <v>1</v>
      </c>
      <c r="H543" s="25" t="str">
        <f>IF(G543=1,"Visa",IF(G543=2,"Master"))</f>
        <v>Visa</v>
      </c>
      <c r="I543" s="13" t="s">
        <v>45</v>
      </c>
    </row>
    <row r="544" spans="1:9" x14ac:dyDescent="0.25">
      <c r="A544" s="17">
        <v>2.022102680001E+26</v>
      </c>
      <c r="B544" s="19">
        <v>44868</v>
      </c>
      <c r="C544" s="20">
        <v>45013</v>
      </c>
      <c r="D544" s="28">
        <f>C544-DATE(2022,11,30)</f>
        <v>118</v>
      </c>
      <c r="E544" s="23" t="str">
        <f>IF(D544&lt;=30,"1 to 30 days", IF(D544&lt;=60, "31 to 60 days", IF(D544&lt;=90, "61 to 90 days", IF(D544&lt;=120,"91 to 120 days", IF(D544&lt;=150,"121 to 150 days",IF(D544&lt;=240,"151 to 240 days","Above 240 days"))))))</f>
        <v>91 to 120 days</v>
      </c>
      <c r="F544" s="13">
        <v>54799.538546482574</v>
      </c>
      <c r="G544" s="33">
        <v>1</v>
      </c>
      <c r="H544" s="25" t="str">
        <f>IF(G544=1,"Visa",IF(G544=2,"Master"))</f>
        <v>Visa</v>
      </c>
      <c r="I544" s="13" t="s">
        <v>47</v>
      </c>
    </row>
    <row r="545" spans="1:9" x14ac:dyDescent="0.25">
      <c r="A545" s="17">
        <v>2.022102680001E+26</v>
      </c>
      <c r="B545" s="19">
        <v>44872</v>
      </c>
      <c r="C545" s="20">
        <v>45013</v>
      </c>
      <c r="D545" s="28">
        <f>C545-DATE(2022,11,30)</f>
        <v>118</v>
      </c>
      <c r="E545" s="23" t="str">
        <f>IF(D545&lt;=30,"1 to 30 days", IF(D545&lt;=60, "31 to 60 days", IF(D545&lt;=90, "61 to 90 days", IF(D545&lt;=120,"91 to 120 days", IF(D545&lt;=150,"121 to 150 days",IF(D545&lt;=240,"151 to 240 days","Above 240 days"))))))</f>
        <v>91 to 120 days</v>
      </c>
      <c r="F545" s="13">
        <v>175811.2683160858</v>
      </c>
      <c r="G545" s="33">
        <v>2</v>
      </c>
      <c r="H545" s="25" t="str">
        <f>IF(G545=1,"Visa",IF(G545=2,"Master"))</f>
        <v>Master</v>
      </c>
      <c r="I545" s="13" t="s">
        <v>46</v>
      </c>
    </row>
    <row r="546" spans="1:9" x14ac:dyDescent="0.25">
      <c r="A546" s="17">
        <v>2.022102680001E+26</v>
      </c>
      <c r="B546" s="19">
        <v>44872</v>
      </c>
      <c r="C546" s="20">
        <v>45013</v>
      </c>
      <c r="D546" s="28">
        <f>C546-DATE(2022,11,30)</f>
        <v>118</v>
      </c>
      <c r="E546" s="23" t="str">
        <f>IF(D546&lt;=30,"1 to 30 days", IF(D546&lt;=60, "31 to 60 days", IF(D546&lt;=90, "61 to 90 days", IF(D546&lt;=120,"91 to 120 days", IF(D546&lt;=150,"121 to 150 days",IF(D546&lt;=240,"151 to 240 days","Above 240 days"))))))</f>
        <v>91 to 120 days</v>
      </c>
      <c r="F546" s="13">
        <v>318932.02394574467</v>
      </c>
      <c r="G546" s="33">
        <v>2</v>
      </c>
      <c r="H546" s="25" t="str">
        <f>IF(G546=1,"Visa",IF(G546=2,"Master"))</f>
        <v>Master</v>
      </c>
      <c r="I546" s="13" t="s">
        <v>45</v>
      </c>
    </row>
    <row r="547" spans="1:9" x14ac:dyDescent="0.25">
      <c r="A547" s="17">
        <v>2.022102680001E+26</v>
      </c>
      <c r="B547" s="19">
        <v>44872</v>
      </c>
      <c r="C547" s="20">
        <v>45013</v>
      </c>
      <c r="D547" s="28">
        <f>C547-DATE(2022,11,30)</f>
        <v>118</v>
      </c>
      <c r="E547" s="23" t="str">
        <f>IF(D547&lt;=30,"1 to 30 days", IF(D547&lt;=60, "31 to 60 days", IF(D547&lt;=90, "61 to 90 days", IF(D547&lt;=120,"91 to 120 days", IF(D547&lt;=150,"121 to 150 days",IF(D547&lt;=240,"151 to 240 days","Above 240 days"))))))</f>
        <v>91 to 120 days</v>
      </c>
      <c r="F547" s="13">
        <v>1441300.9223517529</v>
      </c>
      <c r="G547" s="33">
        <v>2</v>
      </c>
      <c r="H547" s="25" t="str">
        <f>IF(G547=1,"Visa",IF(G547=2,"Master"))</f>
        <v>Master</v>
      </c>
      <c r="I547" s="13" t="s">
        <v>47</v>
      </c>
    </row>
    <row r="548" spans="1:9" x14ac:dyDescent="0.25">
      <c r="A548" s="17">
        <v>2.022102680001E+26</v>
      </c>
      <c r="B548" s="19">
        <v>44872</v>
      </c>
      <c r="C548" s="20">
        <v>45013</v>
      </c>
      <c r="D548" s="28">
        <f>C548-DATE(2022,11,30)</f>
        <v>118</v>
      </c>
      <c r="E548" s="23" t="str">
        <f>IF(D548&lt;=30,"1 to 30 days", IF(D548&lt;=60, "31 to 60 days", IF(D548&lt;=90, "61 to 90 days", IF(D548&lt;=120,"91 to 120 days", IF(D548&lt;=150,"121 to 150 days",IF(D548&lt;=240,"151 to 240 days","Above 240 days"))))))</f>
        <v>91 to 120 days</v>
      </c>
      <c r="F548" s="13">
        <v>169827.59249002259</v>
      </c>
      <c r="G548" s="33">
        <v>2</v>
      </c>
      <c r="H548" s="25" t="str">
        <f>IF(G548=1,"Visa",IF(G548=2,"Master"))</f>
        <v>Master</v>
      </c>
      <c r="I548" s="13" t="s">
        <v>41</v>
      </c>
    </row>
    <row r="549" spans="1:9" x14ac:dyDescent="0.25">
      <c r="A549" s="17">
        <v>2.022102680001E+26</v>
      </c>
      <c r="B549" s="19">
        <v>44872</v>
      </c>
      <c r="C549" s="20">
        <v>45013</v>
      </c>
      <c r="D549" s="28">
        <f>C549-DATE(2022,11,30)</f>
        <v>118</v>
      </c>
      <c r="E549" s="23" t="str">
        <f>IF(D549&lt;=30,"1 to 30 days", IF(D549&lt;=60, "31 to 60 days", IF(D549&lt;=90, "61 to 90 days", IF(D549&lt;=120,"91 to 120 days", IF(D549&lt;=150,"121 to 150 days",IF(D549&lt;=240,"151 to 240 days","Above 240 days"))))))</f>
        <v>91 to 120 days</v>
      </c>
      <c r="F549" s="13">
        <v>4141691.4304131456</v>
      </c>
      <c r="G549" s="33">
        <v>2</v>
      </c>
      <c r="H549" s="25" t="str">
        <f>IF(G549=1,"Visa",IF(G549=2,"Master"))</f>
        <v>Master</v>
      </c>
      <c r="I549" s="13" t="s">
        <v>40</v>
      </c>
    </row>
    <row r="550" spans="1:9" x14ac:dyDescent="0.25">
      <c r="A550" s="17">
        <v>2.022102680001E+26</v>
      </c>
      <c r="B550" s="19">
        <v>44873</v>
      </c>
      <c r="C550" s="20">
        <v>45013</v>
      </c>
      <c r="D550" s="28">
        <f>C550-DATE(2022,11,30)</f>
        <v>118</v>
      </c>
      <c r="E550" s="23" t="str">
        <f>IF(D550&lt;=30,"1 to 30 days", IF(D550&lt;=60, "31 to 60 days", IF(D550&lt;=90, "61 to 90 days", IF(D550&lt;=120,"91 to 120 days", IF(D550&lt;=150,"121 to 150 days",IF(D550&lt;=240,"151 to 240 days","Above 240 days"))))))</f>
        <v>91 to 120 days</v>
      </c>
      <c r="F550" s="13">
        <v>876806.99023986806</v>
      </c>
      <c r="G550" s="33">
        <v>1</v>
      </c>
      <c r="H550" s="25" t="str">
        <f>IF(G550=1,"Visa",IF(G550=2,"Master"))</f>
        <v>Visa</v>
      </c>
      <c r="I550" s="13" t="s">
        <v>46</v>
      </c>
    </row>
    <row r="551" spans="1:9" x14ac:dyDescent="0.25">
      <c r="A551" s="17">
        <v>2.022102680001E+26</v>
      </c>
      <c r="B551" s="19">
        <v>44873</v>
      </c>
      <c r="C551" s="20">
        <v>45013</v>
      </c>
      <c r="D551" s="28">
        <f>C551-DATE(2022,11,30)</f>
        <v>118</v>
      </c>
      <c r="E551" s="23" t="str">
        <f>IF(D551&lt;=30,"1 to 30 days", IF(D551&lt;=60, "31 to 60 days", IF(D551&lt;=90, "61 to 90 days", IF(D551&lt;=120,"91 to 120 days", IF(D551&lt;=150,"121 to 150 days",IF(D551&lt;=240,"151 to 240 days","Above 240 days"))))))</f>
        <v>91 to 120 days</v>
      </c>
      <c r="F551" s="13">
        <v>732096.32689218048</v>
      </c>
      <c r="G551" s="33">
        <v>1</v>
      </c>
      <c r="H551" s="25" t="str">
        <f>IF(G551=1,"Visa",IF(G551=2,"Master"))</f>
        <v>Visa</v>
      </c>
      <c r="I551" s="13" t="s">
        <v>45</v>
      </c>
    </row>
    <row r="552" spans="1:9" x14ac:dyDescent="0.25">
      <c r="A552" s="17">
        <v>2.022102680001E+26</v>
      </c>
      <c r="B552" s="19">
        <v>44873</v>
      </c>
      <c r="C552" s="20">
        <v>45013</v>
      </c>
      <c r="D552" s="28">
        <f>C552-DATE(2022,11,30)</f>
        <v>118</v>
      </c>
      <c r="E552" s="23" t="str">
        <f>IF(D552&lt;=30,"1 to 30 days", IF(D552&lt;=60, "31 to 60 days", IF(D552&lt;=90, "61 to 90 days", IF(D552&lt;=120,"91 to 120 days", IF(D552&lt;=150,"121 to 150 days",IF(D552&lt;=240,"151 to 240 days","Above 240 days"))))))</f>
        <v>91 to 120 days</v>
      </c>
      <c r="F552" s="13">
        <v>709340.55382119759</v>
      </c>
      <c r="G552" s="33">
        <v>1</v>
      </c>
      <c r="H552" s="25" t="str">
        <f>IF(G552=1,"Visa",IF(G552=2,"Master"))</f>
        <v>Visa</v>
      </c>
      <c r="I552" s="13" t="s">
        <v>47</v>
      </c>
    </row>
    <row r="553" spans="1:9" x14ac:dyDescent="0.25">
      <c r="A553" s="17">
        <v>2.022102680001E+26</v>
      </c>
      <c r="B553" s="19">
        <v>44873</v>
      </c>
      <c r="C553" s="20">
        <v>45013</v>
      </c>
      <c r="D553" s="28">
        <f>C553-DATE(2022,11,30)</f>
        <v>118</v>
      </c>
      <c r="E553" s="23" t="str">
        <f>IF(D553&lt;=30,"1 to 30 days", IF(D553&lt;=60, "31 to 60 days", IF(D553&lt;=90, "61 to 90 days", IF(D553&lt;=120,"91 to 120 days", IF(D553&lt;=150,"121 to 150 days",IF(D553&lt;=240,"151 to 240 days","Above 240 days"))))))</f>
        <v>91 to 120 days</v>
      </c>
      <c r="F553" s="13">
        <v>291860.47732351633</v>
      </c>
      <c r="G553" s="33">
        <v>1</v>
      </c>
      <c r="H553" s="25" t="str">
        <f>IF(G553=1,"Visa",IF(G553=2,"Master"))</f>
        <v>Visa</v>
      </c>
      <c r="I553" s="13" t="s">
        <v>41</v>
      </c>
    </row>
  </sheetData>
  <autoFilter ref="A1:I553" xr:uid="{00000000-0001-0000-0100-000000000000}">
    <sortState xmlns:xlrd2="http://schemas.microsoft.com/office/spreadsheetml/2017/richdata2" ref="A2:I553">
      <sortCondition ref="C1:C553"/>
    </sortState>
  </autoFilter>
  <pageMargins left="0.511811024" right="0.511811024" top="0.78740157499999996" bottom="0.78740157499999996" header="0.31496062000000002" footer="0.31496062000000002"/>
  <pageSetup paperSize="9" orientation="portrait" r:id="rId3"/>
  <customProperties>
    <customPr name="WorksheetId" r:id="rId4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5"/>
  <sheetViews>
    <sheetView showGridLines="0" workbookViewId="0">
      <selection activeCell="H23" sqref="H23"/>
    </sheetView>
  </sheetViews>
  <sheetFormatPr defaultRowHeight="15" x14ac:dyDescent="0.25"/>
  <cols>
    <col min="1" max="1" width="12.42578125" customWidth="1"/>
    <col min="2" max="3" width="20.140625" bestFit="1" customWidth="1"/>
    <col min="4" max="4" width="20.140625" customWidth="1"/>
    <col min="5" max="7" width="22.42578125" customWidth="1"/>
    <col min="8" max="9" width="23.42578125" customWidth="1"/>
    <col min="10" max="10" width="30.28515625" bestFit="1" customWidth="1"/>
    <col min="11" max="11" width="19.7109375" bestFit="1" customWidth="1"/>
    <col min="12" max="12" width="19.28515625" bestFit="1" customWidth="1"/>
  </cols>
  <sheetData>
    <row r="1" spans="1:12" x14ac:dyDescent="0.25">
      <c r="A1" s="21" t="s">
        <v>9</v>
      </c>
      <c r="B1" s="21" t="s">
        <v>10</v>
      </c>
      <c r="C1" s="21" t="s">
        <v>11</v>
      </c>
      <c r="D1" s="21" t="s">
        <v>48</v>
      </c>
      <c r="E1" s="21" t="s">
        <v>28</v>
      </c>
      <c r="F1" s="21" t="s">
        <v>33</v>
      </c>
      <c r="G1" s="21" t="s">
        <v>34</v>
      </c>
      <c r="H1" s="21" t="s">
        <v>12</v>
      </c>
      <c r="I1" s="21" t="s">
        <v>30</v>
      </c>
      <c r="J1" s="21" t="s">
        <v>13</v>
      </c>
      <c r="K1" s="21" t="s">
        <v>29</v>
      </c>
    </row>
    <row r="2" spans="1:12" x14ac:dyDescent="0.25">
      <c r="A2" s="16">
        <v>44896</v>
      </c>
      <c r="B2" s="15">
        <v>8761699375.5599995</v>
      </c>
      <c r="C2" s="15">
        <v>21198665957.130001</v>
      </c>
      <c r="D2" s="15"/>
      <c r="E2" s="15">
        <v>1201224499.3199999</v>
      </c>
      <c r="F2" s="15">
        <v>2320868642.4899998</v>
      </c>
      <c r="G2" s="15">
        <v>1026372945.78</v>
      </c>
      <c r="H2" s="15">
        <v>761686078.90999997</v>
      </c>
      <c r="I2" s="15">
        <v>412041664.32999998</v>
      </c>
      <c r="J2" s="15">
        <v>14849334112.120001</v>
      </c>
      <c r="K2" s="15">
        <v>9388837389.7399998</v>
      </c>
      <c r="L2" s="34"/>
    </row>
    <row r="3" spans="1:12" x14ac:dyDescent="0.25">
      <c r="A3" s="16">
        <v>44897</v>
      </c>
      <c r="B3" s="15">
        <v>8696699548.7199993</v>
      </c>
      <c r="C3" s="15">
        <v>21231690862.630001</v>
      </c>
      <c r="D3" s="15"/>
      <c r="E3" s="15">
        <v>1201902842.4000001</v>
      </c>
      <c r="F3" s="15">
        <v>2322200445.27</v>
      </c>
      <c r="G3" s="15">
        <v>1026781145.11</v>
      </c>
      <c r="H3" s="15">
        <v>762068381.26999998</v>
      </c>
      <c r="I3" s="15">
        <v>399064255.55000001</v>
      </c>
      <c r="J3" s="15">
        <v>14831120258.469999</v>
      </c>
      <c r="K3" s="15">
        <v>9385253083.2800007</v>
      </c>
    </row>
    <row r="4" spans="1:12" x14ac:dyDescent="0.25">
      <c r="A4" s="16">
        <v>44900</v>
      </c>
      <c r="B4" s="15">
        <v>8719143221.2600002</v>
      </c>
      <c r="C4" s="15">
        <v>21888697946.830002</v>
      </c>
      <c r="D4" s="15"/>
      <c r="E4" s="15">
        <v>1202464043.4100001</v>
      </c>
      <c r="F4" s="15">
        <v>2296563570.0799999</v>
      </c>
      <c r="G4" s="15">
        <v>1027466453.79</v>
      </c>
      <c r="H4" s="15">
        <v>762328909.59000003</v>
      </c>
      <c r="I4" s="15">
        <v>399152045.61000001</v>
      </c>
      <c r="J4" s="15">
        <v>14652617622.74</v>
      </c>
      <c r="K4" s="15">
        <v>10267248522.870001</v>
      </c>
    </row>
    <row r="5" spans="1:12" x14ac:dyDescent="0.25">
      <c r="A5" s="16">
        <v>44901</v>
      </c>
      <c r="B5" s="15">
        <v>8741926674.3500004</v>
      </c>
      <c r="C5" s="15">
        <v>21092602298.25</v>
      </c>
      <c r="D5" s="15"/>
      <c r="E5" s="15">
        <v>1203151935.1400001</v>
      </c>
      <c r="F5" s="15">
        <v>2291447307.04</v>
      </c>
      <c r="G5" s="15">
        <v>1028093564.95</v>
      </c>
      <c r="H5" s="15">
        <v>762618718.83000004</v>
      </c>
      <c r="I5" s="15">
        <v>399586527.49000001</v>
      </c>
      <c r="J5" s="15">
        <v>14725704195.57</v>
      </c>
      <c r="K5" s="15">
        <v>9423926723.5799999</v>
      </c>
    </row>
    <row r="6" spans="1:12" x14ac:dyDescent="0.25">
      <c r="A6" s="16">
        <v>44902</v>
      </c>
      <c r="B6" s="15">
        <v>8773763314.3400002</v>
      </c>
      <c r="C6" s="15">
        <v>21048371477.099998</v>
      </c>
      <c r="D6" s="15"/>
      <c r="E6" s="15">
        <v>1203848245.4300001</v>
      </c>
      <c r="F6" s="15">
        <v>2274606336.5799999</v>
      </c>
      <c r="G6" s="15">
        <v>1028687504.97</v>
      </c>
      <c r="H6" s="15">
        <v>762899807.75</v>
      </c>
      <c r="I6" s="15">
        <v>399586527.49000001</v>
      </c>
      <c r="J6" s="15">
        <v>14639702109.700001</v>
      </c>
      <c r="K6" s="15">
        <v>9512804259.5200005</v>
      </c>
    </row>
    <row r="7" spans="1:12" x14ac:dyDescent="0.25">
      <c r="A7" s="16">
        <v>44903</v>
      </c>
      <c r="B7" s="15">
        <v>8761252091.9899998</v>
      </c>
      <c r="C7" s="15">
        <v>21065116691.060001</v>
      </c>
      <c r="D7" s="15"/>
      <c r="E7" s="15">
        <v>1204361300.03</v>
      </c>
      <c r="F7" s="15">
        <v>2253977160.2399998</v>
      </c>
      <c r="G7" s="15">
        <v>1029213181.25</v>
      </c>
      <c r="H7" s="15">
        <v>763154889.28999996</v>
      </c>
      <c r="I7" s="15">
        <v>399785847.83999997</v>
      </c>
      <c r="J7" s="15">
        <v>14713171749.690001</v>
      </c>
      <c r="K7" s="15">
        <v>9462704654.7099991</v>
      </c>
    </row>
    <row r="8" spans="1:12" x14ac:dyDescent="0.25">
      <c r="A8" s="16">
        <v>44904</v>
      </c>
      <c r="B8" s="15">
        <v>8746396005.7199993</v>
      </c>
      <c r="C8" s="15">
        <v>21113330767.150002</v>
      </c>
      <c r="D8" s="15"/>
      <c r="E8" s="15">
        <v>1205115629.6099999</v>
      </c>
      <c r="F8" s="15">
        <v>2241820892.8899999</v>
      </c>
      <c r="G8" s="15">
        <v>1029807770.51</v>
      </c>
      <c r="H8" s="15">
        <v>763451439.20000005</v>
      </c>
      <c r="I8" s="15">
        <v>400000963.55000001</v>
      </c>
      <c r="J8" s="15">
        <v>14769443222.02</v>
      </c>
      <c r="K8" s="15">
        <v>9450086855.0900002</v>
      </c>
    </row>
    <row r="9" spans="1:12" x14ac:dyDescent="0.25">
      <c r="A9" s="16">
        <v>44907</v>
      </c>
      <c r="B9" s="15">
        <v>8780387845.6399994</v>
      </c>
      <c r="C9" s="15">
        <v>21885000002.860001</v>
      </c>
      <c r="D9" s="15"/>
      <c r="E9" s="15">
        <v>1205756330.0799999</v>
      </c>
      <c r="F9" s="15">
        <v>2235420206.27</v>
      </c>
      <c r="G9" s="15">
        <v>1030280902.46</v>
      </c>
      <c r="H9" s="15">
        <v>763612826.87</v>
      </c>
      <c r="I9" s="15">
        <v>400179842.43000001</v>
      </c>
      <c r="J9" s="15">
        <v>14821681528.629999</v>
      </c>
      <c r="K9" s="15">
        <v>10208456211.76</v>
      </c>
    </row>
    <row r="10" spans="1:12" x14ac:dyDescent="0.25">
      <c r="A10" s="16">
        <v>44908</v>
      </c>
      <c r="B10" s="15">
        <v>8897586221.6599998</v>
      </c>
      <c r="C10" s="15">
        <v>21056977229.029999</v>
      </c>
      <c r="D10" s="15"/>
      <c r="E10" s="15">
        <v>1206375679.28</v>
      </c>
      <c r="F10" s="15">
        <v>2229019405.0799999</v>
      </c>
      <c r="G10" s="15">
        <v>1031250784.3200001</v>
      </c>
      <c r="H10" s="15">
        <v>764026489.45000005</v>
      </c>
      <c r="I10" s="15">
        <v>400416304.39999998</v>
      </c>
      <c r="J10" s="15">
        <v>15526324876.889999</v>
      </c>
      <c r="K10" s="15">
        <v>8797149911.2700005</v>
      </c>
    </row>
    <row r="11" spans="1:12" x14ac:dyDescent="0.25">
      <c r="A11" s="16">
        <v>44909</v>
      </c>
      <c r="B11" s="15">
        <v>8842652257.75</v>
      </c>
      <c r="C11" s="15">
        <v>21168645685.889999</v>
      </c>
      <c r="D11" s="15"/>
      <c r="E11" s="15">
        <v>1207262432.1199999</v>
      </c>
      <c r="F11" s="15">
        <v>2214876401.1399999</v>
      </c>
      <c r="G11" s="15">
        <v>1031878454.01</v>
      </c>
      <c r="H11" s="15">
        <v>764311042.07000005</v>
      </c>
      <c r="I11" s="15">
        <v>400648755.83999997</v>
      </c>
      <c r="J11" s="15">
        <v>15340631192.120001</v>
      </c>
      <c r="K11" s="15">
        <v>9051689666.3400002</v>
      </c>
    </row>
    <row r="12" spans="1:12" x14ac:dyDescent="0.25">
      <c r="A12" s="16">
        <v>44910</v>
      </c>
      <c r="B12" s="15">
        <v>8899714743.4400005</v>
      </c>
      <c r="C12" s="15">
        <v>21239818357.389999</v>
      </c>
      <c r="D12" s="15"/>
      <c r="E12" s="15">
        <v>1207952432.6300001</v>
      </c>
      <c r="F12" s="15">
        <v>2216219117.79</v>
      </c>
      <c r="G12" s="15">
        <v>1032513289.83</v>
      </c>
      <c r="H12" s="15">
        <v>764599764.32000005</v>
      </c>
      <c r="I12" s="15">
        <v>400267409.42000002</v>
      </c>
      <c r="J12" s="15">
        <v>15331649355.34</v>
      </c>
      <c r="K12" s="15">
        <v>9186331731.5</v>
      </c>
    </row>
    <row r="13" spans="1:12" x14ac:dyDescent="0.25">
      <c r="A13" s="16">
        <v>44911</v>
      </c>
      <c r="B13" s="15">
        <v>8943117715.6399994</v>
      </c>
      <c r="C13" s="15">
        <v>21304697161.209999</v>
      </c>
      <c r="D13" s="15"/>
      <c r="E13" s="15">
        <v>1208583764.46</v>
      </c>
      <c r="F13" s="15">
        <v>2217563754.1900001</v>
      </c>
      <c r="G13" s="15">
        <v>1033111296.78</v>
      </c>
      <c r="H13" s="15">
        <v>764879818.01999998</v>
      </c>
      <c r="I13" s="15">
        <v>400484879.86000001</v>
      </c>
      <c r="J13" s="15">
        <v>15753255422.43</v>
      </c>
      <c r="K13" s="15">
        <v>8869935941.1100006</v>
      </c>
    </row>
    <row r="14" spans="1:12" x14ac:dyDescent="0.25">
      <c r="A14" s="16">
        <v>44914</v>
      </c>
      <c r="B14" s="15">
        <v>8943117715.6399994</v>
      </c>
      <c r="C14" s="15">
        <v>21521094518.540001</v>
      </c>
      <c r="D14" s="15"/>
      <c r="E14" s="15">
        <v>1209335622.6400001</v>
      </c>
      <c r="F14" s="15">
        <v>2218915429.4299998</v>
      </c>
      <c r="G14" s="15">
        <v>1033706391.86</v>
      </c>
      <c r="H14" s="15">
        <v>765172903.32000005</v>
      </c>
      <c r="I14" s="15">
        <v>401308493.16000003</v>
      </c>
      <c r="J14" s="15">
        <v>15753255422.43</v>
      </c>
      <c r="K14" s="15">
        <v>9082517971.3400002</v>
      </c>
    </row>
    <row r="15" spans="1:12" x14ac:dyDescent="0.25">
      <c r="A15" s="16">
        <v>44915</v>
      </c>
      <c r="B15" s="15">
        <v>8996268501.6299992</v>
      </c>
      <c r="C15" s="15">
        <v>21468426257.130001</v>
      </c>
      <c r="D15" s="15"/>
      <c r="E15" s="15">
        <v>1209938958.0899999</v>
      </c>
      <c r="F15" s="15">
        <v>2220270094</v>
      </c>
      <c r="G15" s="15">
        <v>1034301611.1900001</v>
      </c>
      <c r="H15" s="15">
        <v>764832432.88999999</v>
      </c>
      <c r="I15" s="15">
        <v>401526518.62</v>
      </c>
      <c r="J15" s="15">
        <v>15848916173.559999</v>
      </c>
      <c r="K15" s="15">
        <v>8984908970.4099998</v>
      </c>
    </row>
    <row r="16" spans="1:12" x14ac:dyDescent="0.25">
      <c r="A16" s="16">
        <v>44916</v>
      </c>
      <c r="B16" s="15">
        <v>9045726660.0799999</v>
      </c>
      <c r="C16" s="15">
        <v>21554380926.599998</v>
      </c>
      <c r="D16" s="15"/>
      <c r="E16" s="15">
        <v>1210703204.8800001</v>
      </c>
      <c r="F16" s="15">
        <v>2221519644.1799998</v>
      </c>
      <c r="G16" s="15">
        <v>1034907905.16</v>
      </c>
      <c r="H16" s="15">
        <v>765717416.72000003</v>
      </c>
      <c r="I16" s="15">
        <v>401717147.19999999</v>
      </c>
      <c r="J16" s="15">
        <v>15539626902.530001</v>
      </c>
      <c r="K16" s="15">
        <v>9425915366.0100002</v>
      </c>
    </row>
    <row r="17" spans="1:11" x14ac:dyDescent="0.25">
      <c r="A17" s="16">
        <v>44917</v>
      </c>
      <c r="B17" s="15">
        <v>8962143772.1200008</v>
      </c>
      <c r="C17" s="15">
        <v>21796024069.959999</v>
      </c>
      <c r="D17" s="15"/>
      <c r="E17" s="15">
        <v>1211125610.7</v>
      </c>
      <c r="F17" s="15">
        <v>2222974720.79</v>
      </c>
      <c r="G17" s="15">
        <v>1036098454.71</v>
      </c>
      <c r="H17" s="15">
        <v>765999332.78999996</v>
      </c>
      <c r="I17" s="15">
        <v>401947326.99000001</v>
      </c>
      <c r="J17" s="15">
        <v>15489447078.360001</v>
      </c>
      <c r="K17" s="15">
        <v>9630575317.7399998</v>
      </c>
    </row>
    <row r="18" spans="1:11" x14ac:dyDescent="0.25">
      <c r="A18" s="16">
        <v>44918</v>
      </c>
      <c r="B18" s="15">
        <v>8973315054.2700005</v>
      </c>
      <c r="C18" s="15">
        <v>22347461949.220001</v>
      </c>
      <c r="D18" s="15">
        <v>1026973889.12</v>
      </c>
      <c r="E18" s="15">
        <v>1211817822.54</v>
      </c>
      <c r="F18" s="15">
        <v>2224320397.8000002</v>
      </c>
      <c r="G18" s="15">
        <v>1036103621.74</v>
      </c>
      <c r="H18" s="15">
        <v>766254756.22000003</v>
      </c>
      <c r="I18" s="15">
        <v>402165678.72000003</v>
      </c>
      <c r="J18" s="15">
        <v>15698778753.709999</v>
      </c>
      <c r="K18" s="15">
        <v>9981335972.7600002</v>
      </c>
    </row>
    <row r="19" spans="1:11" x14ac:dyDescent="0.25">
      <c r="A19" s="16">
        <v>44921</v>
      </c>
      <c r="B19" s="15">
        <v>8987961773.3400002</v>
      </c>
      <c r="C19" s="15">
        <v>21796486680.279999</v>
      </c>
      <c r="D19" s="15">
        <v>1027566171.03</v>
      </c>
      <c r="E19" s="15">
        <v>1159531059.9300001</v>
      </c>
      <c r="F19" s="15">
        <v>2225672306.8299999</v>
      </c>
      <c r="G19" s="15">
        <v>1036659662.35</v>
      </c>
      <c r="H19" s="15">
        <v>766573561.20000005</v>
      </c>
      <c r="I19" s="15">
        <v>402318333.55000001</v>
      </c>
      <c r="J19" s="15">
        <v>16249447076.870001</v>
      </c>
      <c r="K19" s="15">
        <v>8944246452.8899994</v>
      </c>
    </row>
    <row r="20" spans="1:11" x14ac:dyDescent="0.25">
      <c r="A20" s="16">
        <v>44922</v>
      </c>
      <c r="B20" s="15">
        <v>8987961773.3400002</v>
      </c>
      <c r="C20" s="15">
        <v>21883426906.73</v>
      </c>
      <c r="D20" s="15">
        <v>1028158794.45</v>
      </c>
      <c r="E20" s="15">
        <v>1121343338.1500001</v>
      </c>
      <c r="F20" s="15">
        <v>2227039822.29</v>
      </c>
      <c r="G20" s="15">
        <v>1037290253.1</v>
      </c>
      <c r="H20" s="15">
        <v>766871965.26999998</v>
      </c>
      <c r="I20" s="15">
        <v>402605596.62</v>
      </c>
      <c r="J20" s="15">
        <v>16005808345.33</v>
      </c>
      <c r="K20" s="15">
        <v>9310429359.3099995</v>
      </c>
    </row>
    <row r="21" spans="1:11" x14ac:dyDescent="0.25">
      <c r="A21" s="16">
        <v>44923</v>
      </c>
      <c r="B21" s="15">
        <v>8962143772.1200008</v>
      </c>
      <c r="C21" s="15">
        <v>21895118838.75</v>
      </c>
      <c r="D21" s="15">
        <v>1028751759.75</v>
      </c>
      <c r="E21" s="15">
        <v>1098212981.05</v>
      </c>
      <c r="F21" s="15">
        <v>2228396830.48</v>
      </c>
      <c r="G21" s="15">
        <v>1037902925.74</v>
      </c>
      <c r="H21" s="15">
        <v>767128533.96000004</v>
      </c>
      <c r="I21" s="15">
        <v>402433904.13</v>
      </c>
      <c r="J21" s="15">
        <v>15489447078.360001</v>
      </c>
      <c r="K21" s="15">
        <v>9833740357.1499996</v>
      </c>
    </row>
    <row r="22" spans="1:11" x14ac:dyDescent="0.25">
      <c r="A22" s="16">
        <v>44924</v>
      </c>
      <c r="B22" s="15">
        <v>9045726660.0799999</v>
      </c>
      <c r="C22" s="15">
        <v>21924759166.07</v>
      </c>
      <c r="D22" s="15">
        <v>1029345067.08</v>
      </c>
      <c r="E22" s="15">
        <v>1098454250.21</v>
      </c>
      <c r="F22" s="15">
        <v>2219778282.4200001</v>
      </c>
      <c r="G22" s="15">
        <v>1038501660.76</v>
      </c>
      <c r="H22" s="15">
        <v>767415027.33000004</v>
      </c>
      <c r="I22" s="15">
        <v>403049560.06</v>
      </c>
      <c r="J22" s="15">
        <v>15848916173.559999</v>
      </c>
      <c r="K22" s="15">
        <v>9594370871.8099995</v>
      </c>
    </row>
    <row r="23" spans="1:11" x14ac:dyDescent="0.25">
      <c r="A23" s="16">
        <v>44925</v>
      </c>
      <c r="B23" s="15">
        <v>8943117715.6399994</v>
      </c>
      <c r="C23" s="15">
        <v>21895118838.75</v>
      </c>
      <c r="D23" s="15">
        <v>1029938716.4400001</v>
      </c>
      <c r="E23" s="15">
        <v>1098758108.6199999</v>
      </c>
      <c r="F23" s="15">
        <v>2177049497</v>
      </c>
      <c r="G23" s="15">
        <v>1020558706.86</v>
      </c>
      <c r="H23" s="15">
        <v>767701627.85000002</v>
      </c>
      <c r="I23" s="15">
        <v>403268455.49000001</v>
      </c>
      <c r="J23" s="15">
        <v>15331649355.34</v>
      </c>
      <c r="K23" s="15">
        <v>10039250803.23</v>
      </c>
    </row>
    <row r="24" spans="1:11" x14ac:dyDescent="0.25">
      <c r="G24" s="37"/>
    </row>
    <row r="25" spans="1:11" x14ac:dyDescent="0.25">
      <c r="G25" s="37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</vt:lpstr>
      <vt:lpstr>DCs Cedidos SRC</vt:lpstr>
      <vt:lpstr>DCs Consolidados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Ferreira</dc:creator>
  <cp:lastModifiedBy>Ricardo Ferreira</cp:lastModifiedBy>
  <dcterms:created xsi:type="dcterms:W3CDTF">2018-11-13T19:12:15Z</dcterms:created>
  <dcterms:modified xsi:type="dcterms:W3CDTF">2023-01-11T15:00:16Z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itchProPlusUniqueWorkbookId">
    <vt:lpwstr>a3992440-7530-4263-b600-ca708e76d7c7</vt:lpwstr>
  </property>
</Properties>
</file>