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S:\Societário e Regulatório\Unity\Debênture Itau\"/>
    </mc:Choice>
  </mc:AlternateContent>
  <xr:revisionPtr revIDLastSave="0" documentId="8_{2E9DE710-DDDE-4913-BB0F-DA84CCC044B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álculo Convenants" sheetId="1" r:id="rId1"/>
    <sheet name="BP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9" i="1" l="1"/>
  <c r="D36" i="1"/>
  <c r="D30" i="1"/>
  <c r="D44" i="1" l="1"/>
  <c r="D25" i="1"/>
  <c r="D27" i="1" l="1"/>
  <c r="D45" i="1" s="1"/>
  <c r="D47" i="1" s="1"/>
</calcChain>
</file>

<file path=xl/sharedStrings.xml><?xml version="1.0" encoding="utf-8"?>
<sst xmlns="http://schemas.openxmlformats.org/spreadsheetml/2006/main" count="114" uniqueCount="81">
  <si>
    <t>Controladora</t>
  </si>
  <si>
    <t>Consolidado</t>
  </si>
  <si>
    <t xml:space="preserve"> -   </t>
  </si>
  <si>
    <t>Receita Operacional Líquida</t>
  </si>
  <si>
    <t>Custo dos Serviços Prestados</t>
  </si>
  <si>
    <t>Lucro Operacional Bruto</t>
  </si>
  <si>
    <t>(Despesas) Receitas Operacionais</t>
  </si>
  <si>
    <t>Gerais e administrativas</t>
  </si>
  <si>
    <t>Resultado com participações societárias</t>
  </si>
  <si>
    <t>Outros resultados operacionais</t>
  </si>
  <si>
    <t>Resultado Operacional</t>
  </si>
  <si>
    <t>Resultado Financeiro</t>
  </si>
  <si>
    <t>Receitas financeiras</t>
  </si>
  <si>
    <t>Despesas financeiras</t>
  </si>
  <si>
    <t xml:space="preserve">Resultado antes dos impostos </t>
  </si>
  <si>
    <t>Imposto de Renda</t>
  </si>
  <si>
    <t>Contribuição Social</t>
  </si>
  <si>
    <t>Resultado do Exercício</t>
  </si>
  <si>
    <t>EBITDA</t>
  </si>
  <si>
    <t xml:space="preserve">Depreciação </t>
  </si>
  <si>
    <t xml:space="preserve">Empréstimos CP e LP </t>
  </si>
  <si>
    <t>Títulos descontados</t>
  </si>
  <si>
    <t>Arrendamento Mercantil/ Leasing Financeiro</t>
  </si>
  <si>
    <t>Passivos decorrentes deritvativos</t>
  </si>
  <si>
    <t xml:space="preserve">DÍVIDAS </t>
  </si>
  <si>
    <t xml:space="preserve">CAIXA </t>
  </si>
  <si>
    <t>Caixa 31/12/2021</t>
  </si>
  <si>
    <t xml:space="preserve">Pré operacionais </t>
  </si>
  <si>
    <t>EBITDA- Liquido</t>
  </si>
  <si>
    <t xml:space="preserve">Quociente </t>
  </si>
  <si>
    <t xml:space="preserve">Dívida Liquida </t>
  </si>
  <si>
    <t>Ebitda</t>
  </si>
  <si>
    <t>=&gt;2,00</t>
  </si>
  <si>
    <t>UNITY PARTICIPAÇÕES S.A.</t>
  </si>
  <si>
    <t>BALANÇOS PATRIMONIAIS PARA OS EXERCÍCIOS FINDOS EM</t>
  </si>
  <si>
    <t>(Em milhares de reais)</t>
  </si>
  <si>
    <t>Caixa e equivalentes a caixa</t>
  </si>
  <si>
    <t>Fornecedores</t>
  </si>
  <si>
    <t>Contas a receber</t>
  </si>
  <si>
    <t>Estoques</t>
  </si>
  <si>
    <t>Remuneração e encargos sociais</t>
  </si>
  <si>
    <t>Impostos a recuperar</t>
  </si>
  <si>
    <t>Partes relacionadas</t>
  </si>
  <si>
    <t>Obrigações com investimentos</t>
  </si>
  <si>
    <t>Outros créditos</t>
  </si>
  <si>
    <t>Adiantamento de clientes</t>
  </si>
  <si>
    <t>Total circulante</t>
  </si>
  <si>
    <t>Total não circulante</t>
  </si>
  <si>
    <t>Investimentos</t>
  </si>
  <si>
    <t>Imobilizado</t>
  </si>
  <si>
    <t>Capital social</t>
  </si>
  <si>
    <t>Reserva de capital</t>
  </si>
  <si>
    <t>Reserva de lucros</t>
  </si>
  <si>
    <t>Direito de uso</t>
  </si>
  <si>
    <t>Participação de não controladores</t>
  </si>
  <si>
    <t>-</t>
  </si>
  <si>
    <t>Não recorrentes- Repasse Untiy</t>
  </si>
  <si>
    <t xml:space="preserve">Não recorrentes- Outros não recorrentes </t>
  </si>
  <si>
    <t>Conforme alinhado com Itau, será considerado apenas o que afetou resultado das investidas, analisado separadamente da receita da Unity</t>
  </si>
  <si>
    <t>31 DE DEZEMBRO DE 2021 E 2020</t>
  </si>
  <si>
    <t>ATIVO</t>
  </si>
  <si>
    <t>31/12/2021</t>
  </si>
  <si>
    <t>31/12/2020</t>
  </si>
  <si>
    <t>PASSIVO E PATRIMÔNIO LÍQUIDO</t>
  </si>
  <si>
    <t>CIRCULANTE</t>
  </si>
  <si>
    <r>
      <t>Empréstimos e financiamentos</t>
    </r>
    <r>
      <rPr>
        <sz val="11"/>
        <color theme="0"/>
        <rFont val="Calibri"/>
        <family val="2"/>
        <scheme val="minor"/>
      </rPr>
      <t xml:space="preserve"> - PC</t>
    </r>
  </si>
  <si>
    <r>
      <t>Obrigações tributárias</t>
    </r>
    <r>
      <rPr>
        <sz val="11"/>
        <color theme="0"/>
        <rFont val="Calibri"/>
        <family val="2"/>
        <scheme val="minor"/>
      </rPr>
      <t xml:space="preserve"> - PC</t>
    </r>
  </si>
  <si>
    <t xml:space="preserve">Dividendos a receber </t>
  </si>
  <si>
    <t>Arrendamento Financeiro a pagar</t>
  </si>
  <si>
    <t>Outras obrigações</t>
  </si>
  <si>
    <t>NÃO CIRCULANTE</t>
  </si>
  <si>
    <r>
      <t>Empréstimos e financiamentos</t>
    </r>
    <r>
      <rPr>
        <sz val="11"/>
        <color theme="0"/>
        <rFont val="Calibri"/>
        <family val="2"/>
        <scheme val="minor"/>
      </rPr>
      <t xml:space="preserve"> - PNC</t>
    </r>
  </si>
  <si>
    <t>Obrigações tributárias</t>
  </si>
  <si>
    <t>Intangível</t>
  </si>
  <si>
    <t xml:space="preserve"> </t>
  </si>
  <si>
    <t>TOTAL DO PASSIVO</t>
  </si>
  <si>
    <t>PATRIMÔNIO LÍQUIDO</t>
  </si>
  <si>
    <t>TOTAL PATRIMÔNIO LÍQUIDO</t>
  </si>
  <si>
    <t>TOTAL DO ATIVO</t>
  </si>
  <si>
    <t>TOTAL DO PASSIVO E  PATRIMÔNIO LÍQUIDO</t>
  </si>
  <si>
    <t>As notas explicativas são parte integrante das demonstrações financeiras individuais e consolidadas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</si>
</sst>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  <numFmt numFmtId="165" formatCode="#,##0_);\(#,##0\);\-_)"/>
    <numFmt numFmtId="166" formatCode="#,##0.00_);\(#,##0.00\);\-_)"/>
    <numFmt numFmtId="167" formatCode="_(* #,##0.000_);_(* \(#,##0.0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 val="doubleAccounting"/>
      <sz val="10"/>
      <name val="Arial"/>
      <family val="2"/>
    </font>
    <font>
      <b/>
      <u/>
      <sz val="10"/>
      <name val="Arial"/>
      <family val="2"/>
    </font>
    <font>
      <b/>
      <sz val="12"/>
      <name val="Garamond"/>
      <family val="1"/>
    </font>
    <font>
      <sz val="12"/>
      <name val="Garamond"/>
      <family val="1"/>
    </font>
    <font>
      <b/>
      <sz val="12"/>
      <color theme="9" tint="-0.499984740745262"/>
      <name val="Garamond"/>
      <family val="1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 val="doubleAccounting"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5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5">
    <xf numFmtId="0" fontId="0" fillId="0" borderId="0"/>
    <xf numFmtId="0" fontId="4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10" fillId="5" borderId="0" applyNumberFormat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1" fillId="0" borderId="0"/>
    <xf numFmtId="0" fontId="12" fillId="0" borderId="0" applyNumberFormat="0"/>
    <xf numFmtId="0" fontId="4" fillId="0" borderId="0"/>
  </cellStyleXfs>
  <cellXfs count="7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4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right"/>
    </xf>
    <xf numFmtId="0" fontId="2" fillId="0" borderId="0" xfId="0" applyFont="1"/>
    <xf numFmtId="0" fontId="0" fillId="0" borderId="0" xfId="0" quotePrefix="1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3" borderId="0" xfId="0" applyFont="1" applyFill="1"/>
    <xf numFmtId="0" fontId="0" fillId="3" borderId="0" xfId="0" applyFill="1"/>
    <xf numFmtId="165" fontId="8" fillId="0" borderId="0" xfId="0" applyNumberFormat="1" applyFont="1" applyFill="1" applyAlignment="1">
      <alignment horizontal="right"/>
    </xf>
    <xf numFmtId="165" fontId="7" fillId="0" borderId="2" xfId="0" applyNumberFormat="1" applyFont="1" applyFill="1" applyBorder="1" applyAlignment="1">
      <alignment horizontal="right"/>
    </xf>
    <xf numFmtId="166" fontId="9" fillId="0" borderId="0" xfId="0" applyNumberFormat="1" applyFont="1" applyFill="1" applyAlignment="1">
      <alignment horizontal="right"/>
    </xf>
    <xf numFmtId="0" fontId="3" fillId="0" borderId="1" xfId="0" applyFont="1" applyBorder="1" applyAlignment="1">
      <alignment horizontal="right" vertical="center"/>
    </xf>
    <xf numFmtId="165" fontId="7" fillId="0" borderId="0" xfId="0" applyNumberFormat="1" applyFont="1" applyFill="1" applyAlignment="1">
      <alignment horizontal="right"/>
    </xf>
    <xf numFmtId="0" fontId="0" fillId="0" borderId="0" xfId="0"/>
    <xf numFmtId="0" fontId="13" fillId="0" borderId="1" xfId="3" applyFont="1" applyFill="1" applyBorder="1" applyAlignment="1">
      <alignment horizontal="left" vertical="center"/>
    </xf>
    <xf numFmtId="0" fontId="13" fillId="0" borderId="1" xfId="3" applyFont="1" applyFill="1" applyBorder="1" applyAlignment="1">
      <alignment vertical="center"/>
    </xf>
    <xf numFmtId="0" fontId="13" fillId="0" borderId="1" xfId="3" applyFont="1" applyFill="1" applyBorder="1" applyAlignment="1">
      <alignment horizontal="center" vertical="center"/>
    </xf>
    <xf numFmtId="164" fontId="13" fillId="0" borderId="1" xfId="3" applyNumberFormat="1" applyFont="1" applyFill="1" applyBorder="1" applyAlignment="1">
      <alignment horizontal="left" vertical="center"/>
    </xf>
    <xf numFmtId="0" fontId="10" fillId="0" borderId="0" xfId="3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17" fillId="0" borderId="0" xfId="4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horizontal="left" vertical="center"/>
    </xf>
    <xf numFmtId="164" fontId="13" fillId="0" borderId="0" xfId="3" applyNumberFormat="1" applyFont="1" applyFill="1" applyBorder="1" applyAlignment="1">
      <alignment horizontal="left" vertical="center"/>
    </xf>
    <xf numFmtId="14" fontId="14" fillId="0" borderId="0" xfId="5" applyNumberFormat="1" applyFont="1" applyFill="1" applyBorder="1" applyAlignment="1">
      <alignment horizontal="center" vertical="center"/>
    </xf>
    <xf numFmtId="14" fontId="13" fillId="0" borderId="0" xfId="5" applyNumberFormat="1" applyFont="1" applyFill="1" applyBorder="1" applyAlignment="1">
      <alignment horizontal="center" vertical="center"/>
    </xf>
    <xf numFmtId="167" fontId="13" fillId="0" borderId="0" xfId="5" applyNumberFormat="1" applyFont="1" applyFill="1" applyBorder="1" applyAlignment="1">
      <alignment horizontal="left" vertical="center"/>
    </xf>
    <xf numFmtId="167" fontId="13" fillId="0" borderId="0" xfId="5" applyNumberFormat="1" applyFont="1" applyFill="1" applyBorder="1" applyAlignment="1">
      <alignment horizontal="center" vertical="center"/>
    </xf>
    <xf numFmtId="0" fontId="14" fillId="0" borderId="0" xfId="6" applyFont="1" applyFill="1" applyBorder="1" applyAlignment="1">
      <alignment horizontal="left" vertical="center"/>
    </xf>
    <xf numFmtId="0" fontId="14" fillId="0" borderId="0" xfId="6" applyFont="1" applyFill="1" applyBorder="1" applyAlignment="1">
      <alignment horizontal="center" vertical="center" wrapText="1"/>
    </xf>
    <xf numFmtId="49" fontId="14" fillId="0" borderId="0" xfId="6" applyNumberFormat="1" applyFont="1" applyFill="1" applyBorder="1" applyAlignment="1">
      <alignment horizontal="center" vertical="center" wrapText="1"/>
    </xf>
    <xf numFmtId="0" fontId="14" fillId="0" borderId="0" xfId="3" applyFont="1" applyFill="1" applyBorder="1" applyAlignment="1">
      <alignment vertical="center"/>
    </xf>
    <xf numFmtId="167" fontId="13" fillId="0" borderId="0" xfId="5" applyNumberFormat="1" applyFont="1" applyFill="1" applyBorder="1" applyAlignment="1">
      <alignment vertical="center"/>
    </xf>
    <xf numFmtId="40" fontId="13" fillId="0" borderId="0" xfId="3" applyNumberFormat="1" applyFont="1" applyFill="1" applyBorder="1" applyAlignment="1">
      <alignment vertical="center"/>
    </xf>
    <xf numFmtId="41" fontId="13" fillId="0" borderId="0" xfId="5" applyNumberFormat="1" applyFont="1" applyFill="1" applyBorder="1" applyAlignment="1">
      <alignment vertical="center"/>
    </xf>
    <xf numFmtId="164" fontId="13" fillId="0" borderId="0" xfId="5" applyNumberFormat="1" applyFont="1" applyFill="1" applyBorder="1" applyAlignment="1">
      <alignment vertical="center"/>
    </xf>
    <xf numFmtId="0" fontId="13" fillId="0" borderId="0" xfId="5" applyNumberFormat="1" applyFont="1" applyFill="1" applyBorder="1" applyAlignment="1">
      <alignment horizontal="left" vertical="center"/>
    </xf>
    <xf numFmtId="41" fontId="13" fillId="0" borderId="0" xfId="3" applyNumberFormat="1" applyFont="1" applyFill="1" applyBorder="1" applyAlignment="1">
      <alignment vertical="center"/>
    </xf>
    <xf numFmtId="41" fontId="14" fillId="0" borderId="0" xfId="5" applyNumberFormat="1" applyFont="1" applyFill="1" applyBorder="1" applyAlignment="1">
      <alignment vertical="center"/>
    </xf>
    <xf numFmtId="43" fontId="13" fillId="0" borderId="0" xfId="3" applyNumberFormat="1" applyFont="1" applyFill="1" applyBorder="1" applyAlignment="1">
      <alignment vertical="center"/>
    </xf>
    <xf numFmtId="41" fontId="14" fillId="0" borderId="0" xfId="3" applyNumberFormat="1" applyFont="1" applyFill="1" applyBorder="1" applyAlignment="1">
      <alignment vertical="center"/>
    </xf>
    <xf numFmtId="3" fontId="13" fillId="0" borderId="0" xfId="3" applyNumberFormat="1" applyFont="1" applyFill="1" applyBorder="1" applyAlignment="1">
      <alignment vertical="center"/>
    </xf>
    <xf numFmtId="164" fontId="13" fillId="0" borderId="0" xfId="3" applyNumberFormat="1" applyFont="1" applyFill="1" applyBorder="1" applyAlignment="1">
      <alignment vertical="center"/>
    </xf>
    <xf numFmtId="41" fontId="15" fillId="0" borderId="0" xfId="5" applyNumberFormat="1" applyFont="1" applyFill="1" applyBorder="1" applyAlignment="1">
      <alignment vertical="center"/>
    </xf>
    <xf numFmtId="164" fontId="13" fillId="0" borderId="0" xfId="5" applyNumberFormat="1" applyFont="1" applyFill="1" applyBorder="1" applyAlignment="1">
      <alignment horizontal="right" vertical="center"/>
    </xf>
    <xf numFmtId="164" fontId="13" fillId="0" borderId="0" xfId="3" applyNumberFormat="1" applyFont="1" applyFill="1" applyBorder="1" applyAlignment="1">
      <alignment horizontal="center" vertical="center"/>
    </xf>
    <xf numFmtId="1" fontId="13" fillId="0" borderId="0" xfId="3" applyNumberFormat="1" applyFont="1" applyFill="1" applyBorder="1" applyAlignment="1">
      <alignment horizontal="center" vertical="center"/>
    </xf>
    <xf numFmtId="41" fontId="15" fillId="0" borderId="0" xfId="3" applyNumberFormat="1" applyFont="1" applyFill="1" applyBorder="1" applyAlignment="1">
      <alignment vertical="center"/>
    </xf>
    <xf numFmtId="164" fontId="13" fillId="0" borderId="1" xfId="5" applyNumberFormat="1" applyFont="1" applyFill="1" applyBorder="1" applyAlignment="1">
      <alignment horizontal="right" vertical="center"/>
    </xf>
    <xf numFmtId="164" fontId="13" fillId="0" borderId="1" xfId="5" applyNumberFormat="1" applyFont="1" applyFill="1" applyBorder="1" applyAlignment="1">
      <alignment vertical="center"/>
    </xf>
    <xf numFmtId="164" fontId="13" fillId="0" borderId="1" xfId="3" applyNumberFormat="1" applyFont="1" applyFill="1" applyBorder="1" applyAlignment="1">
      <alignment horizontal="center" vertical="center"/>
    </xf>
    <xf numFmtId="1" fontId="13" fillId="0" borderId="1" xfId="3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3" fontId="12" fillId="0" borderId="0" xfId="0" applyNumberFormat="1" applyFont="1" applyAlignment="1">
      <alignment horizontal="right" vertical="center" wrapText="1"/>
    </xf>
    <xf numFmtId="3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Border="1"/>
    <xf numFmtId="41" fontId="13" fillId="4" borderId="0" xfId="5" applyNumberFormat="1" applyFont="1" applyFill="1" applyBorder="1" applyAlignment="1">
      <alignment vertical="center"/>
    </xf>
    <xf numFmtId="0" fontId="13" fillId="4" borderId="0" xfId="3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164" fontId="13" fillId="4" borderId="0" xfId="5" applyNumberFormat="1" applyFont="1" applyFill="1" applyBorder="1" applyAlignment="1">
      <alignment vertical="center"/>
    </xf>
    <xf numFmtId="0" fontId="13" fillId="4" borderId="0" xfId="5" applyNumberFormat="1" applyFont="1" applyFill="1" applyBorder="1" applyAlignment="1">
      <alignment horizontal="left" vertical="center"/>
    </xf>
    <xf numFmtId="14" fontId="14" fillId="0" borderId="0" xfId="5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/>
    </xf>
  </cellXfs>
  <cellStyles count="15">
    <cellStyle name="60% - Ênfase5 2" xfId="6" xr:uid="{5550222F-DFAF-4A64-A2CA-E1A1A6228E63}"/>
    <cellStyle name="Normal" xfId="0" builtinId="0"/>
    <cellStyle name="Normal 11 3" xfId="10" xr:uid="{424DBCD6-E546-46ED-B76D-8134AD950BAA}"/>
    <cellStyle name="Normal 14" xfId="13" xr:uid="{7DD56BCA-6691-42D9-8370-7ADC8B88FA4C}"/>
    <cellStyle name="Normal 14 2 2" xfId="4" xr:uid="{EBE9C4F6-FC6F-4659-AF2D-36DFFC20E498}"/>
    <cellStyle name="Normal 2 136" xfId="14" xr:uid="{E5672540-FEA4-451A-AC9C-5AA473E6269B}"/>
    <cellStyle name="Normal 2 2" xfId="3" xr:uid="{7B46814B-4DD5-4B1C-BDF0-7D7798E31F9A}"/>
    <cellStyle name="Normal 2 4" xfId="12" xr:uid="{A3CE171B-BF7E-4EAC-BD57-F8141AEDC2A8}"/>
    <cellStyle name="Porcentagem 2" xfId="7" xr:uid="{EB6240E0-E789-49A3-9085-2B37D30F4FC7}"/>
    <cellStyle name="Separador de milhares 2 2 2 2" xfId="11" xr:uid="{2903C5A3-E2BD-4AF1-B8E8-6F1D64A43916}"/>
    <cellStyle name="Vírgula 11 5 2" xfId="8" xr:uid="{D8DAD7AE-6F70-43D8-837E-8B8E8BA8A884}"/>
    <cellStyle name="Vírgula 2" xfId="2" xr:uid="{9B1A84D9-B531-4BF9-9A65-E4899E3FD8BE}"/>
    <cellStyle name="Vírgula 2 3" xfId="5" xr:uid="{7405FF12-B0E0-4CF8-95C5-33F585BBE222}"/>
    <cellStyle name="Vírgula 3" xfId="1" xr:uid="{00000000-0005-0000-0000-000003000000}"/>
    <cellStyle name="Vírgula 4 2 2 2 2" xfId="9" xr:uid="{5A34DCF6-69FA-4836-8370-F893648E14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showGridLines="0" tabSelected="1" topLeftCell="A16" workbookViewId="0">
      <selection activeCell="E18" sqref="E18"/>
    </sheetView>
  </sheetViews>
  <sheetFormatPr defaultRowHeight="14.5" x14ac:dyDescent="0.35"/>
  <cols>
    <col min="1" max="1" width="1.26953125" customWidth="1"/>
    <col min="2" max="2" width="28.54296875" customWidth="1"/>
    <col min="3" max="3" width="12.08984375" style="7" bestFit="1" customWidth="1"/>
    <col min="4" max="4" width="11.54296875" style="7" bestFit="1" customWidth="1"/>
    <col min="5" max="5" width="120.90625" bestFit="1" customWidth="1"/>
  </cols>
  <sheetData>
    <row r="1" spans="1:9" x14ac:dyDescent="0.35">
      <c r="A1" s="2"/>
      <c r="B1" s="2"/>
      <c r="C1" s="23" t="s">
        <v>0</v>
      </c>
      <c r="D1" s="23" t="s">
        <v>1</v>
      </c>
    </row>
    <row r="2" spans="1:9" x14ac:dyDescent="0.35">
      <c r="A2" s="4"/>
      <c r="B2" s="4"/>
      <c r="C2" s="12">
        <v>2021</v>
      </c>
      <c r="D2" s="12">
        <v>2021</v>
      </c>
    </row>
    <row r="3" spans="1:9" ht="16" thickBot="1" x14ac:dyDescent="0.4">
      <c r="A3" s="3"/>
      <c r="B3" s="3"/>
      <c r="C3" s="20"/>
      <c r="D3" s="20"/>
    </row>
    <row r="4" spans="1:9" ht="16.5" thickTop="1" thickBot="1" x14ac:dyDescent="0.4">
      <c r="A4" s="1" t="s">
        <v>3</v>
      </c>
      <c r="B4" s="1"/>
      <c r="C4" s="21">
        <v>0</v>
      </c>
      <c r="D4" s="21">
        <v>396610</v>
      </c>
    </row>
    <row r="5" spans="1:9" ht="16" thickTop="1" x14ac:dyDescent="0.35">
      <c r="A5" s="1"/>
      <c r="B5" s="1"/>
      <c r="C5" s="20"/>
      <c r="D5" s="20"/>
      <c r="E5" s="20"/>
      <c r="F5" s="20"/>
      <c r="G5" s="20"/>
      <c r="H5" s="20"/>
      <c r="I5" s="20"/>
    </row>
    <row r="6" spans="1:9" ht="15.5" x14ac:dyDescent="0.35">
      <c r="A6" s="3" t="s">
        <v>4</v>
      </c>
      <c r="B6" s="3"/>
      <c r="C6" s="20" t="s">
        <v>2</v>
      </c>
      <c r="D6" s="20">
        <v>-240358</v>
      </c>
    </row>
    <row r="7" spans="1:9" ht="16" thickBot="1" x14ac:dyDescent="0.4">
      <c r="A7" s="1"/>
      <c r="B7" s="1"/>
      <c r="C7" s="20"/>
      <c r="D7" s="20"/>
    </row>
    <row r="8" spans="1:9" ht="16.5" thickTop="1" thickBot="1" x14ac:dyDescent="0.4">
      <c r="A8" s="1" t="s">
        <v>5</v>
      </c>
      <c r="B8" s="1"/>
      <c r="C8" s="21">
        <v>0</v>
      </c>
      <c r="D8" s="21">
        <v>156252</v>
      </c>
    </row>
    <row r="9" spans="1:9" ht="15" thickTop="1" x14ac:dyDescent="0.35">
      <c r="A9" s="1" t="s">
        <v>6</v>
      </c>
      <c r="B9" s="1"/>
      <c r="C9" s="8"/>
      <c r="D9" s="9"/>
    </row>
    <row r="10" spans="1:9" ht="15.5" x14ac:dyDescent="0.35">
      <c r="A10" s="3"/>
      <c r="B10" s="6" t="s">
        <v>7</v>
      </c>
      <c r="C10" s="20">
        <v>-16322</v>
      </c>
      <c r="D10" s="20">
        <v>-103537</v>
      </c>
    </row>
    <row r="11" spans="1:9" ht="15.5" x14ac:dyDescent="0.35">
      <c r="A11" s="3"/>
      <c r="B11" s="6" t="s">
        <v>8</v>
      </c>
      <c r="C11" s="20">
        <v>26365</v>
      </c>
      <c r="D11" s="20" t="s">
        <v>2</v>
      </c>
    </row>
    <row r="12" spans="1:9" ht="16" thickBot="1" x14ac:dyDescent="0.4">
      <c r="A12" s="3"/>
      <c r="B12" s="6" t="s">
        <v>9</v>
      </c>
      <c r="C12" s="20">
        <v>-2086</v>
      </c>
      <c r="D12" s="20">
        <v>-3828</v>
      </c>
    </row>
    <row r="13" spans="1:9" ht="16.5" thickTop="1" thickBot="1" x14ac:dyDescent="0.4">
      <c r="A13" s="1" t="s">
        <v>10</v>
      </c>
      <c r="B13" s="1"/>
      <c r="C13" s="21">
        <v>8213</v>
      </c>
      <c r="D13" s="21">
        <v>41845</v>
      </c>
      <c r="E13" s="20"/>
    </row>
    <row r="14" spans="1:9" ht="15" thickTop="1" x14ac:dyDescent="0.35">
      <c r="A14" s="1"/>
      <c r="B14" s="1"/>
      <c r="C14" s="11"/>
      <c r="D14" s="10"/>
    </row>
    <row r="15" spans="1:9" x14ac:dyDescent="0.35">
      <c r="A15" s="1" t="s">
        <v>11</v>
      </c>
      <c r="B15" s="1"/>
      <c r="C15" s="11"/>
      <c r="D15" s="10"/>
    </row>
    <row r="16" spans="1:9" ht="15.5" x14ac:dyDescent="0.35">
      <c r="A16" s="3"/>
      <c r="B16" s="6" t="s">
        <v>12</v>
      </c>
      <c r="C16" s="20">
        <v>2948</v>
      </c>
      <c r="D16" s="20">
        <v>3804</v>
      </c>
    </row>
    <row r="17" spans="1:4" ht="15.5" x14ac:dyDescent="0.35">
      <c r="A17" s="3"/>
      <c r="B17" s="6" t="s">
        <v>13</v>
      </c>
      <c r="C17" s="20">
        <v>-9105</v>
      </c>
      <c r="D17" s="20">
        <v>-12742</v>
      </c>
    </row>
    <row r="18" spans="1:4" ht="16" thickBot="1" x14ac:dyDescent="0.4">
      <c r="A18" s="1"/>
      <c r="B18" s="1"/>
      <c r="C18" s="20">
        <v>-6157</v>
      </c>
      <c r="D18" s="20">
        <v>-8938</v>
      </c>
    </row>
    <row r="19" spans="1:4" ht="16.5" thickTop="1" thickBot="1" x14ac:dyDescent="0.4">
      <c r="A19" s="1" t="s">
        <v>14</v>
      </c>
      <c r="B19" s="1"/>
      <c r="C19" s="21">
        <v>1800</v>
      </c>
      <c r="D19" s="21">
        <v>39949</v>
      </c>
    </row>
    <row r="20" spans="1:4" ht="16" thickTop="1" x14ac:dyDescent="0.35">
      <c r="A20" s="1"/>
      <c r="B20" s="6" t="s">
        <v>15</v>
      </c>
      <c r="C20" s="20">
        <v>-737</v>
      </c>
      <c r="D20" s="20">
        <v>-10893</v>
      </c>
    </row>
    <row r="21" spans="1:4" ht="16" thickBot="1" x14ac:dyDescent="0.4">
      <c r="A21" s="1"/>
      <c r="B21" s="6" t="s">
        <v>16</v>
      </c>
      <c r="C21" s="20">
        <v>-274</v>
      </c>
      <c r="D21" s="20">
        <v>-5037</v>
      </c>
    </row>
    <row r="22" spans="1:4" ht="16.5" thickTop="1" thickBot="1" x14ac:dyDescent="0.4">
      <c r="A22" s="1" t="s">
        <v>17</v>
      </c>
      <c r="B22" s="1"/>
      <c r="C22" s="21">
        <v>789</v>
      </c>
      <c r="D22" s="21">
        <v>24019</v>
      </c>
    </row>
    <row r="23" spans="1:4" ht="16" thickTop="1" x14ac:dyDescent="0.45">
      <c r="A23" s="1"/>
      <c r="B23" s="1"/>
      <c r="C23" s="13"/>
      <c r="D23" s="11"/>
    </row>
    <row r="25" spans="1:4" ht="15.5" x14ac:dyDescent="0.35">
      <c r="A25" s="1" t="s">
        <v>10</v>
      </c>
      <c r="D25" s="20">
        <f>D13</f>
        <v>41845</v>
      </c>
    </row>
    <row r="26" spans="1:4" ht="16" thickBot="1" x14ac:dyDescent="0.4">
      <c r="B26" t="s">
        <v>19</v>
      </c>
      <c r="D26" s="20">
        <v>12848</v>
      </c>
    </row>
    <row r="27" spans="1:4" ht="16.5" thickTop="1" thickBot="1" x14ac:dyDescent="0.4">
      <c r="A27" s="14" t="s">
        <v>18</v>
      </c>
      <c r="D27" s="21">
        <f>SUM(D25:D26)</f>
        <v>54693</v>
      </c>
    </row>
    <row r="28" spans="1:4" ht="15" thickTop="1" x14ac:dyDescent="0.35"/>
    <row r="29" spans="1:4" x14ac:dyDescent="0.35">
      <c r="A29" s="14" t="s">
        <v>24</v>
      </c>
    </row>
    <row r="30" spans="1:4" ht="15.5" x14ac:dyDescent="0.35">
      <c r="B30" t="s">
        <v>20</v>
      </c>
      <c r="D30" s="24">
        <f>BP!U16+BP!U27</f>
        <v>137590</v>
      </c>
    </row>
    <row r="31" spans="1:4" ht="15.5" x14ac:dyDescent="0.35">
      <c r="B31" t="s">
        <v>21</v>
      </c>
      <c r="D31" s="20" t="s">
        <v>55</v>
      </c>
    </row>
    <row r="32" spans="1:4" ht="15.5" x14ac:dyDescent="0.35">
      <c r="B32" t="s">
        <v>22</v>
      </c>
      <c r="D32" s="20"/>
    </row>
    <row r="33" spans="1:5" ht="15.5" x14ac:dyDescent="0.35">
      <c r="B33" t="s">
        <v>23</v>
      </c>
      <c r="D33" s="20"/>
    </row>
    <row r="34" spans="1:5" ht="15.5" x14ac:dyDescent="0.35">
      <c r="D34" s="20"/>
    </row>
    <row r="35" spans="1:5" ht="15.5" x14ac:dyDescent="0.35">
      <c r="A35" s="14" t="s">
        <v>25</v>
      </c>
      <c r="D35" s="20"/>
    </row>
    <row r="36" spans="1:5" ht="15.5" x14ac:dyDescent="0.35">
      <c r="B36" t="s">
        <v>26</v>
      </c>
      <c r="D36" s="20">
        <f>BP!I15</f>
        <v>29926</v>
      </c>
    </row>
    <row r="37" spans="1:5" ht="15.5" x14ac:dyDescent="0.35">
      <c r="D37" s="20"/>
    </row>
    <row r="38" spans="1:5" ht="15.5" x14ac:dyDescent="0.35">
      <c r="A38" s="14" t="s">
        <v>28</v>
      </c>
      <c r="D38" s="20"/>
    </row>
    <row r="39" spans="1:5" ht="15.5" x14ac:dyDescent="0.35">
      <c r="B39" t="s">
        <v>56</v>
      </c>
      <c r="D39" s="20">
        <f>8716489.75/1000</f>
        <v>8716.4897500000006</v>
      </c>
      <c r="E39" t="s">
        <v>58</v>
      </c>
    </row>
    <row r="40" spans="1:5" ht="15.5" x14ac:dyDescent="0.35">
      <c r="B40" t="s">
        <v>57</v>
      </c>
      <c r="D40" s="20">
        <v>6353</v>
      </c>
    </row>
    <row r="41" spans="1:5" ht="15.5" x14ac:dyDescent="0.35">
      <c r="B41" t="s">
        <v>27</v>
      </c>
      <c r="D41" s="20"/>
    </row>
    <row r="42" spans="1:5" ht="15.5" x14ac:dyDescent="0.35">
      <c r="D42" s="20"/>
    </row>
    <row r="43" spans="1:5" ht="15.5" x14ac:dyDescent="0.35">
      <c r="A43" s="18" t="s">
        <v>29</v>
      </c>
      <c r="B43" s="19"/>
      <c r="D43" s="20"/>
    </row>
    <row r="44" spans="1:5" ht="15.5" x14ac:dyDescent="0.35">
      <c r="B44" t="s">
        <v>30</v>
      </c>
      <c r="D44" s="20">
        <f>D30-D36</f>
        <v>107664</v>
      </c>
    </row>
    <row r="45" spans="1:5" ht="15.5" x14ac:dyDescent="0.35">
      <c r="B45" t="s">
        <v>31</v>
      </c>
      <c r="D45" s="20">
        <f>D27+D39+D40</f>
        <v>69762.489750000008</v>
      </c>
    </row>
    <row r="47" spans="1:5" ht="15.5" x14ac:dyDescent="0.35">
      <c r="B47" s="15" t="s">
        <v>32</v>
      </c>
      <c r="D47" s="22">
        <f>D44/D45</f>
        <v>1.5432935433615309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72"/>
  <sheetViews>
    <sheetView showGridLines="0" workbookViewId="0">
      <selection activeCell="U16" activeCellId="1" sqref="U27 U16"/>
    </sheetView>
  </sheetViews>
  <sheetFormatPr defaultRowHeight="14.5" x14ac:dyDescent="0.35"/>
  <cols>
    <col min="1" max="1" width="1.36328125" customWidth="1"/>
    <col min="5" max="5" width="15" customWidth="1"/>
    <col min="6" max="6" width="1.36328125" hidden="1" customWidth="1"/>
    <col min="7" max="7" width="19.6328125" customWidth="1"/>
    <col min="9" max="9" width="14.1796875" customWidth="1"/>
    <col min="10" max="10" width="0.26953125" customWidth="1"/>
    <col min="11" max="11" width="13.54296875" customWidth="1"/>
    <col min="17" max="17" width="13.453125" customWidth="1"/>
    <col min="18" max="18" width="0.26953125" customWidth="1"/>
    <col min="19" max="19" width="16.26953125" customWidth="1"/>
    <col min="20" max="20" width="3.54296875" customWidth="1"/>
    <col min="21" max="21" width="16.08984375" customWidth="1"/>
    <col min="22" max="22" width="8.7265625" hidden="1" customWidth="1"/>
  </cols>
  <sheetData>
    <row r="1" spans="1:23" x14ac:dyDescent="0.35">
      <c r="A1" s="3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pans="1:23" x14ac:dyDescent="0.35">
      <c r="A2" s="3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3" x14ac:dyDescent="0.35">
      <c r="A3" s="3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</row>
    <row r="4" spans="1:23" x14ac:dyDescent="0.35">
      <c r="A4" s="3"/>
      <c r="B4" s="32" t="s">
        <v>33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65"/>
      <c r="U4" s="33"/>
      <c r="V4" s="33"/>
      <c r="W4" s="33"/>
    </row>
    <row r="5" spans="1:23" x14ac:dyDescent="0.35">
      <c r="A5" s="3"/>
      <c r="B5" s="35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65"/>
      <c r="U5" s="33"/>
      <c r="V5" s="33"/>
      <c r="W5" s="33"/>
    </row>
    <row r="6" spans="1:23" x14ac:dyDescent="0.35">
      <c r="A6" s="3"/>
      <c r="B6" s="31" t="s">
        <v>34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65"/>
      <c r="U6" s="33"/>
      <c r="V6" s="33"/>
      <c r="W6" s="33"/>
    </row>
    <row r="7" spans="1:23" x14ac:dyDescent="0.35">
      <c r="A7" s="16"/>
      <c r="B7" s="71" t="s">
        <v>59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65"/>
      <c r="U7" s="36"/>
      <c r="V7" s="33"/>
      <c r="W7" s="33"/>
    </row>
    <row r="8" spans="1:23" x14ac:dyDescent="0.35">
      <c r="A8" s="1"/>
      <c r="B8" s="26" t="s">
        <v>35</v>
      </c>
      <c r="C8" s="27"/>
      <c r="D8" s="27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7"/>
      <c r="U8" s="29"/>
      <c r="V8" s="26"/>
      <c r="W8" s="26"/>
    </row>
    <row r="9" spans="1:23" x14ac:dyDescent="0.35">
      <c r="A9" s="3"/>
      <c r="B9" s="33"/>
      <c r="C9" s="25"/>
      <c r="D9" s="25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25"/>
      <c r="U9" s="36"/>
      <c r="V9" s="33"/>
      <c r="W9" s="33"/>
    </row>
    <row r="10" spans="1:23" x14ac:dyDescent="0.35">
      <c r="A10" s="3"/>
      <c r="B10" s="25"/>
      <c r="C10" s="25"/>
      <c r="D10" s="25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25"/>
      <c r="U10" s="33"/>
      <c r="V10" s="33"/>
      <c r="W10" s="33"/>
    </row>
    <row r="11" spans="1:23" ht="16" x14ac:dyDescent="0.35">
      <c r="A11" s="3"/>
      <c r="B11" s="33"/>
      <c r="C11" s="33"/>
      <c r="D11" s="34"/>
      <c r="E11" s="75" t="s">
        <v>0</v>
      </c>
      <c r="F11" s="75"/>
      <c r="G11" s="75"/>
      <c r="H11" s="37"/>
      <c r="I11" s="75" t="s">
        <v>1</v>
      </c>
      <c r="J11" s="75"/>
      <c r="K11" s="75"/>
      <c r="L11" s="38"/>
      <c r="M11" s="33"/>
      <c r="N11" s="39"/>
      <c r="O11" s="39"/>
      <c r="P11" s="39"/>
      <c r="Q11" s="75" t="s">
        <v>0</v>
      </c>
      <c r="R11" s="75"/>
      <c r="S11" s="75"/>
      <c r="T11" s="37"/>
      <c r="U11" s="75" t="s">
        <v>1</v>
      </c>
      <c r="V11" s="75"/>
      <c r="W11" s="75"/>
    </row>
    <row r="12" spans="1:23" ht="32" x14ac:dyDescent="0.35">
      <c r="A12" s="3"/>
      <c r="B12" s="41" t="s">
        <v>60</v>
      </c>
      <c r="C12" s="42"/>
      <c r="D12" s="42"/>
      <c r="E12" s="43" t="s">
        <v>61</v>
      </c>
      <c r="F12" s="43"/>
      <c r="G12" s="43" t="s">
        <v>62</v>
      </c>
      <c r="H12" s="43"/>
      <c r="I12" s="43" t="s">
        <v>61</v>
      </c>
      <c r="J12" s="43"/>
      <c r="K12" s="43" t="s">
        <v>62</v>
      </c>
      <c r="L12" s="43"/>
      <c r="M12" s="44"/>
      <c r="N12" s="41" t="s">
        <v>63</v>
      </c>
      <c r="O12" s="42"/>
      <c r="P12" s="42"/>
      <c r="Q12" s="43" t="s">
        <v>61</v>
      </c>
      <c r="R12" s="43"/>
      <c r="S12" s="43" t="s">
        <v>62</v>
      </c>
      <c r="T12" s="43"/>
      <c r="U12" s="43" t="s">
        <v>61</v>
      </c>
      <c r="V12" s="43"/>
      <c r="W12" s="43" t="s">
        <v>62</v>
      </c>
    </row>
    <row r="13" spans="1:23" x14ac:dyDescent="0.35">
      <c r="A13" s="3"/>
      <c r="B13" s="25"/>
      <c r="C13" s="25"/>
      <c r="D13" s="34"/>
      <c r="E13" s="40"/>
      <c r="F13" s="40"/>
      <c r="G13" s="40"/>
      <c r="H13" s="40"/>
      <c r="I13" s="40"/>
      <c r="J13" s="40"/>
      <c r="K13" s="40"/>
      <c r="L13" s="45"/>
      <c r="M13" s="25"/>
      <c r="N13" s="45"/>
      <c r="O13" s="45"/>
      <c r="P13" s="45"/>
      <c r="Q13" s="45"/>
      <c r="R13" s="46"/>
      <c r="S13" s="45"/>
      <c r="T13" s="25"/>
      <c r="U13" s="45"/>
      <c r="V13" s="46"/>
      <c r="W13" s="45"/>
    </row>
    <row r="14" spans="1:23" x14ac:dyDescent="0.35">
      <c r="A14" s="3"/>
      <c r="B14" s="31" t="s">
        <v>64</v>
      </c>
      <c r="C14" s="25"/>
      <c r="D14" s="25"/>
      <c r="E14" s="45"/>
      <c r="F14" s="45"/>
      <c r="G14" s="45"/>
      <c r="H14" s="45"/>
      <c r="I14" s="45"/>
      <c r="J14" s="45"/>
      <c r="K14" s="45"/>
      <c r="L14" s="45"/>
      <c r="M14" s="25"/>
      <c r="N14" s="31" t="s">
        <v>64</v>
      </c>
      <c r="O14" s="25"/>
      <c r="P14" s="25"/>
      <c r="Q14" s="45"/>
      <c r="R14" s="46"/>
      <c r="S14" s="45"/>
      <c r="T14" s="25"/>
      <c r="U14" s="45"/>
      <c r="V14" s="46"/>
      <c r="W14" s="45"/>
    </row>
    <row r="15" spans="1:23" x14ac:dyDescent="0.35">
      <c r="A15" s="3"/>
      <c r="B15" s="31" t="s">
        <v>36</v>
      </c>
      <c r="C15" s="25"/>
      <c r="D15" s="25"/>
      <c r="E15" s="47">
        <v>13505</v>
      </c>
      <c r="F15" s="47"/>
      <c r="G15" s="47">
        <v>43141</v>
      </c>
      <c r="H15" s="47"/>
      <c r="I15" s="47">
        <v>29926</v>
      </c>
      <c r="J15" s="47"/>
      <c r="K15" s="47">
        <v>52943</v>
      </c>
      <c r="L15" s="48"/>
      <c r="M15" s="48"/>
      <c r="N15" s="49" t="s">
        <v>37</v>
      </c>
      <c r="O15" s="49"/>
      <c r="P15" s="49"/>
      <c r="Q15" s="47">
        <v>92</v>
      </c>
      <c r="R15" s="47"/>
      <c r="S15" s="47">
        <v>217</v>
      </c>
      <c r="T15" s="50"/>
      <c r="U15" s="47">
        <v>53454</v>
      </c>
      <c r="V15" s="47"/>
      <c r="W15" s="47">
        <v>31243</v>
      </c>
    </row>
    <row r="16" spans="1:23" x14ac:dyDescent="0.35">
      <c r="A16" s="1"/>
      <c r="B16" s="31" t="s">
        <v>38</v>
      </c>
      <c r="C16" s="25"/>
      <c r="D16" s="25"/>
      <c r="E16" s="47">
        <v>0</v>
      </c>
      <c r="F16" s="47"/>
      <c r="G16" s="47">
        <v>0</v>
      </c>
      <c r="H16" s="47"/>
      <c r="I16" s="47">
        <v>98575</v>
      </c>
      <c r="J16" s="47"/>
      <c r="K16" s="47">
        <v>35158</v>
      </c>
      <c r="L16" s="48"/>
      <c r="M16" s="48"/>
      <c r="N16" s="49" t="s">
        <v>65</v>
      </c>
      <c r="O16" s="49"/>
      <c r="P16" s="49"/>
      <c r="Q16" s="47">
        <v>21722</v>
      </c>
      <c r="R16" s="47"/>
      <c r="S16" s="47">
        <v>2231</v>
      </c>
      <c r="T16" s="50"/>
      <c r="U16" s="47">
        <v>32450</v>
      </c>
      <c r="V16" s="47"/>
      <c r="W16" s="47">
        <v>4034</v>
      </c>
    </row>
    <row r="17" spans="1:26" x14ac:dyDescent="0.35">
      <c r="A17" s="3"/>
      <c r="B17" s="31" t="s">
        <v>39</v>
      </c>
      <c r="C17" s="25"/>
      <c r="D17" s="25"/>
      <c r="E17" s="47">
        <v>0</v>
      </c>
      <c r="F17" s="47"/>
      <c r="G17" s="47">
        <v>0</v>
      </c>
      <c r="H17" s="47"/>
      <c r="I17" s="47">
        <v>16440</v>
      </c>
      <c r="J17" s="47"/>
      <c r="K17" s="47">
        <v>7356</v>
      </c>
      <c r="L17" s="48"/>
      <c r="M17" s="48"/>
      <c r="N17" s="49" t="s">
        <v>40</v>
      </c>
      <c r="O17" s="49"/>
      <c r="P17" s="49"/>
      <c r="Q17" s="47">
        <v>677</v>
      </c>
      <c r="R17" s="50"/>
      <c r="S17" s="47">
        <v>536</v>
      </c>
      <c r="T17" s="50"/>
      <c r="U17" s="47">
        <v>7921</v>
      </c>
      <c r="V17" s="50"/>
      <c r="W17" s="47">
        <v>3648</v>
      </c>
      <c r="X17" s="25"/>
      <c r="Y17" s="25"/>
      <c r="Z17" s="25"/>
    </row>
    <row r="18" spans="1:26" x14ac:dyDescent="0.35">
      <c r="A18" s="5"/>
      <c r="B18" s="31" t="s">
        <v>41</v>
      </c>
      <c r="C18" s="25"/>
      <c r="D18" s="25"/>
      <c r="E18" s="47">
        <v>282</v>
      </c>
      <c r="F18" s="47"/>
      <c r="G18" s="47">
        <v>153</v>
      </c>
      <c r="H18" s="47"/>
      <c r="I18" s="47">
        <v>5561</v>
      </c>
      <c r="J18" s="47"/>
      <c r="K18" s="47">
        <v>1754</v>
      </c>
      <c r="L18" s="48"/>
      <c r="M18" s="48"/>
      <c r="N18" s="49" t="s">
        <v>66</v>
      </c>
      <c r="O18" s="49"/>
      <c r="P18" s="49"/>
      <c r="Q18" s="47">
        <v>527</v>
      </c>
      <c r="R18" s="47"/>
      <c r="S18" s="47">
        <v>86</v>
      </c>
      <c r="T18" s="50"/>
      <c r="U18" s="70">
        <v>9472</v>
      </c>
      <c r="V18" s="47"/>
      <c r="W18" s="47">
        <v>3509</v>
      </c>
      <c r="X18" s="25"/>
      <c r="Y18" s="25"/>
      <c r="Z18" s="25"/>
    </row>
    <row r="19" spans="1:26" x14ac:dyDescent="0.35">
      <c r="A19" s="3"/>
      <c r="B19" s="31" t="s">
        <v>42</v>
      </c>
      <c r="C19" s="25"/>
      <c r="D19" s="25"/>
      <c r="E19" s="47">
        <v>1549</v>
      </c>
      <c r="F19" s="47"/>
      <c r="G19" s="47">
        <v>655</v>
      </c>
      <c r="H19" s="47"/>
      <c r="I19" s="47">
        <v>707</v>
      </c>
      <c r="J19" s="47"/>
      <c r="K19" s="47">
        <v>634</v>
      </c>
      <c r="L19" s="48"/>
      <c r="M19" s="48"/>
      <c r="N19" s="49" t="s">
        <v>43</v>
      </c>
      <c r="O19" s="49"/>
      <c r="P19" s="49"/>
      <c r="Q19" s="47">
        <v>0</v>
      </c>
      <c r="R19" s="47"/>
      <c r="S19" s="47">
        <v>142</v>
      </c>
      <c r="T19" s="50"/>
      <c r="U19" s="47">
        <v>0</v>
      </c>
      <c r="V19" s="47"/>
      <c r="W19" s="47">
        <v>0</v>
      </c>
      <c r="X19" s="25"/>
      <c r="Y19" s="25"/>
      <c r="Z19" s="25"/>
    </row>
    <row r="20" spans="1:26" x14ac:dyDescent="0.35">
      <c r="A20" s="3"/>
      <c r="B20" s="31" t="s">
        <v>44</v>
      </c>
      <c r="C20" s="25"/>
      <c r="D20" s="25"/>
      <c r="E20" s="47">
        <v>190</v>
      </c>
      <c r="F20" s="47"/>
      <c r="G20" s="47">
        <v>95</v>
      </c>
      <c r="H20" s="47"/>
      <c r="I20" s="47">
        <v>3519</v>
      </c>
      <c r="J20" s="47"/>
      <c r="K20" s="47">
        <v>3699</v>
      </c>
      <c r="L20" s="48"/>
      <c r="M20" s="48"/>
      <c r="N20" s="49" t="s">
        <v>42</v>
      </c>
      <c r="O20" s="49"/>
      <c r="P20" s="49"/>
      <c r="Q20" s="47">
        <v>3573</v>
      </c>
      <c r="R20" s="47"/>
      <c r="S20" s="47">
        <v>0</v>
      </c>
      <c r="T20" s="50"/>
      <c r="U20" s="47">
        <v>12314</v>
      </c>
      <c r="V20" s="47"/>
      <c r="W20" s="47">
        <v>6092</v>
      </c>
      <c r="X20" s="25"/>
      <c r="Y20" s="25"/>
      <c r="Z20" s="25"/>
    </row>
    <row r="21" spans="1:26" ht="16" x14ac:dyDescent="0.35">
      <c r="A21" s="3"/>
      <c r="B21" s="31" t="s">
        <v>67</v>
      </c>
      <c r="C21" s="25"/>
      <c r="D21" s="25"/>
      <c r="E21" s="51">
        <v>3502</v>
      </c>
      <c r="F21" s="51"/>
      <c r="G21" s="51">
        <v>5484</v>
      </c>
      <c r="H21" s="51"/>
      <c r="I21" s="51">
        <v>0</v>
      </c>
      <c r="J21" s="51"/>
      <c r="K21" s="51">
        <v>0</v>
      </c>
      <c r="L21" s="52"/>
      <c r="M21" s="48"/>
      <c r="N21" s="49" t="s">
        <v>45</v>
      </c>
      <c r="O21" s="49"/>
      <c r="P21" s="49"/>
      <c r="Q21" s="47">
        <v>0</v>
      </c>
      <c r="R21" s="47"/>
      <c r="S21" s="47">
        <v>0</v>
      </c>
      <c r="T21" s="50"/>
      <c r="U21" s="47">
        <v>2151</v>
      </c>
      <c r="V21" s="47"/>
      <c r="W21" s="47">
        <v>2708</v>
      </c>
      <c r="X21" s="25"/>
      <c r="Y21" s="25"/>
      <c r="Z21" s="25"/>
    </row>
    <row r="22" spans="1:26" ht="16" x14ac:dyDescent="0.35">
      <c r="A22" s="3"/>
      <c r="B22" s="31" t="s">
        <v>46</v>
      </c>
      <c r="C22" s="25"/>
      <c r="D22" s="25"/>
      <c r="E22" s="51">
        <v>19028</v>
      </c>
      <c r="F22" s="51"/>
      <c r="G22" s="51">
        <v>49528</v>
      </c>
      <c r="H22" s="51"/>
      <c r="I22" s="51">
        <v>154728</v>
      </c>
      <c r="J22" s="51"/>
      <c r="K22" s="51">
        <v>101544</v>
      </c>
      <c r="L22" s="48"/>
      <c r="M22" s="48"/>
      <c r="N22" s="74" t="s">
        <v>68</v>
      </c>
      <c r="O22" s="49"/>
      <c r="P22" s="49"/>
      <c r="Q22" s="47">
        <v>0</v>
      </c>
      <c r="R22" s="47"/>
      <c r="S22" s="47">
        <v>0</v>
      </c>
      <c r="T22" s="50"/>
      <c r="U22" s="47">
        <v>3023</v>
      </c>
      <c r="V22" s="47"/>
      <c r="W22" s="47">
        <v>3818</v>
      </c>
      <c r="X22" s="25"/>
      <c r="Y22" s="25"/>
      <c r="Z22" s="25"/>
    </row>
    <row r="23" spans="1:26" ht="16" x14ac:dyDescent="0.35">
      <c r="A23" s="3"/>
      <c r="B23" s="25"/>
      <c r="C23" s="25"/>
      <c r="D23" s="25"/>
      <c r="E23" s="50"/>
      <c r="F23" s="50"/>
      <c r="G23" s="50"/>
      <c r="H23" s="50"/>
      <c r="I23" s="50"/>
      <c r="J23" s="50"/>
      <c r="K23" s="50"/>
      <c r="L23" s="48"/>
      <c r="M23" s="48"/>
      <c r="N23" s="31" t="s">
        <v>69</v>
      </c>
      <c r="O23" s="25"/>
      <c r="P23" s="25"/>
      <c r="Q23" s="51">
        <v>901</v>
      </c>
      <c r="R23" s="51"/>
      <c r="S23" s="51">
        <v>1705</v>
      </c>
      <c r="T23" s="53"/>
      <c r="U23" s="51">
        <v>3075</v>
      </c>
      <c r="V23" s="51"/>
      <c r="W23" s="51">
        <v>1741</v>
      </c>
      <c r="X23" s="25"/>
      <c r="Y23" s="25"/>
      <c r="Z23" s="25"/>
    </row>
    <row r="24" spans="1:26" ht="16" x14ac:dyDescent="0.35">
      <c r="A24" s="3"/>
      <c r="B24" s="25"/>
      <c r="C24" s="25"/>
      <c r="D24" s="25"/>
      <c r="E24" s="50"/>
      <c r="F24" s="50"/>
      <c r="G24" s="50"/>
      <c r="H24" s="50"/>
      <c r="I24" s="50"/>
      <c r="J24" s="50"/>
      <c r="K24" s="50"/>
      <c r="L24" s="48"/>
      <c r="M24" s="25"/>
      <c r="N24" s="48" t="s">
        <v>46</v>
      </c>
      <c r="O24" s="25"/>
      <c r="P24" s="25"/>
      <c r="Q24" s="51">
        <v>27492</v>
      </c>
      <c r="R24" s="51"/>
      <c r="S24" s="51">
        <v>4917</v>
      </c>
      <c r="T24" s="53"/>
      <c r="U24" s="51">
        <v>123860</v>
      </c>
      <c r="V24" s="51"/>
      <c r="W24" s="51">
        <v>56793</v>
      </c>
      <c r="X24" s="25"/>
      <c r="Y24" s="25"/>
      <c r="Z24" s="25"/>
    </row>
    <row r="25" spans="1:26" x14ac:dyDescent="0.35">
      <c r="A25" s="3"/>
      <c r="B25" s="31" t="s">
        <v>70</v>
      </c>
      <c r="C25" s="25"/>
      <c r="D25" s="25"/>
      <c r="E25" s="47"/>
      <c r="F25" s="47"/>
      <c r="G25" s="47"/>
      <c r="H25" s="47"/>
      <c r="I25" s="47"/>
      <c r="J25" s="47"/>
      <c r="K25" s="47"/>
      <c r="L25" s="48"/>
      <c r="M25" s="25"/>
      <c r="N25" s="25"/>
      <c r="O25" s="25"/>
      <c r="P25" s="25"/>
      <c r="Q25" s="50"/>
      <c r="R25" s="50"/>
      <c r="S25" s="50"/>
      <c r="T25" s="50"/>
      <c r="U25" s="50"/>
      <c r="V25" s="50"/>
      <c r="W25" s="50"/>
      <c r="X25" s="25"/>
      <c r="Y25" s="25"/>
      <c r="Z25" s="25"/>
    </row>
    <row r="26" spans="1:26" x14ac:dyDescent="0.35">
      <c r="A26" s="3"/>
      <c r="B26" s="72" t="s">
        <v>44</v>
      </c>
      <c r="C26" s="25"/>
      <c r="D26" s="25"/>
      <c r="E26" s="47">
        <v>0</v>
      </c>
      <c r="F26" s="47"/>
      <c r="G26" s="47">
        <v>12</v>
      </c>
      <c r="H26" s="47"/>
      <c r="I26" s="47">
        <v>1437</v>
      </c>
      <c r="J26" s="47"/>
      <c r="K26" s="47">
        <v>337</v>
      </c>
      <c r="L26" s="48"/>
      <c r="M26" s="25"/>
      <c r="N26" s="31" t="s">
        <v>70</v>
      </c>
      <c r="O26" s="48"/>
      <c r="P26" s="48"/>
      <c r="Q26" s="47"/>
      <c r="R26" s="47"/>
      <c r="S26" s="47"/>
      <c r="T26" s="50"/>
      <c r="U26" s="47"/>
      <c r="V26" s="47"/>
      <c r="W26" s="47"/>
      <c r="X26" s="25"/>
      <c r="Y26" s="54"/>
      <c r="Z26" s="55"/>
    </row>
    <row r="27" spans="1:26" x14ac:dyDescent="0.35">
      <c r="A27" s="3"/>
      <c r="B27" s="31" t="s">
        <v>48</v>
      </c>
      <c r="C27" s="25"/>
      <c r="D27" s="25"/>
      <c r="E27" s="47">
        <v>179293</v>
      </c>
      <c r="F27" s="47"/>
      <c r="G27" s="47">
        <v>81574</v>
      </c>
      <c r="H27" s="47"/>
      <c r="I27" s="70">
        <v>0</v>
      </c>
      <c r="J27" s="47"/>
      <c r="K27" s="47">
        <v>0</v>
      </c>
      <c r="L27" s="48"/>
      <c r="M27" s="48"/>
      <c r="N27" s="49" t="s">
        <v>71</v>
      </c>
      <c r="O27" s="49"/>
      <c r="P27" s="49"/>
      <c r="Q27" s="47">
        <v>80603</v>
      </c>
      <c r="R27" s="47"/>
      <c r="S27" s="47">
        <v>37889</v>
      </c>
      <c r="T27" s="50"/>
      <c r="U27" s="47">
        <v>105140</v>
      </c>
      <c r="V27" s="47"/>
      <c r="W27" s="47">
        <v>54202</v>
      </c>
      <c r="X27" s="25"/>
      <c r="Y27" s="25"/>
      <c r="Z27" s="25"/>
    </row>
    <row r="28" spans="1:26" x14ac:dyDescent="0.35">
      <c r="A28" s="3"/>
      <c r="B28" s="31" t="s">
        <v>49</v>
      </c>
      <c r="C28" s="25"/>
      <c r="D28" s="25"/>
      <c r="E28" s="47">
        <v>101</v>
      </c>
      <c r="F28" s="47"/>
      <c r="G28" s="47">
        <v>113</v>
      </c>
      <c r="H28" s="47"/>
      <c r="I28" s="47">
        <v>63248</v>
      </c>
      <c r="J28" s="47"/>
      <c r="K28" s="47">
        <v>45095</v>
      </c>
      <c r="L28" s="48"/>
      <c r="M28" s="48"/>
      <c r="N28" s="49" t="s">
        <v>72</v>
      </c>
      <c r="O28" s="49"/>
      <c r="P28" s="49"/>
      <c r="Q28" s="47">
        <v>0</v>
      </c>
      <c r="R28" s="47"/>
      <c r="S28" s="47">
        <v>0</v>
      </c>
      <c r="T28" s="50"/>
      <c r="U28" s="70">
        <v>1777</v>
      </c>
      <c r="V28" s="47"/>
      <c r="W28" s="47">
        <v>2676</v>
      </c>
      <c r="X28" s="25"/>
      <c r="Y28" s="25"/>
      <c r="Z28" s="25"/>
    </row>
    <row r="29" spans="1:26" x14ac:dyDescent="0.35">
      <c r="A29" s="3"/>
      <c r="B29" s="31" t="s">
        <v>73</v>
      </c>
      <c r="C29" s="25"/>
      <c r="D29" s="25"/>
      <c r="E29" s="47">
        <v>5069</v>
      </c>
      <c r="F29" s="47"/>
      <c r="G29" s="47">
        <v>4782</v>
      </c>
      <c r="H29" s="47"/>
      <c r="I29" s="47">
        <v>137160</v>
      </c>
      <c r="J29" s="47"/>
      <c r="K29" s="47">
        <v>70078</v>
      </c>
      <c r="L29" s="48"/>
      <c r="M29" s="48"/>
      <c r="N29" s="74" t="s">
        <v>68</v>
      </c>
      <c r="O29" s="49"/>
      <c r="P29" s="49"/>
      <c r="Q29" s="47">
        <v>0</v>
      </c>
      <c r="R29" s="47"/>
      <c r="S29" s="47">
        <v>0</v>
      </c>
      <c r="T29" s="50"/>
      <c r="U29" s="47">
        <v>20479</v>
      </c>
      <c r="V29" s="47"/>
      <c r="W29" s="47">
        <v>13351</v>
      </c>
      <c r="X29" s="25"/>
      <c r="Y29" s="54"/>
      <c r="Z29" s="55"/>
    </row>
    <row r="30" spans="1:26" ht="16" x14ac:dyDescent="0.35">
      <c r="A30" s="3"/>
      <c r="B30" s="33" t="s">
        <v>53</v>
      </c>
      <c r="C30" s="25"/>
      <c r="D30" s="25"/>
      <c r="E30" s="51">
        <v>0</v>
      </c>
      <c r="F30" s="51"/>
      <c r="G30" s="51">
        <v>0</v>
      </c>
      <c r="H30" s="51"/>
      <c r="I30" s="51">
        <v>21883</v>
      </c>
      <c r="J30" s="51"/>
      <c r="K30" s="51">
        <v>16188</v>
      </c>
      <c r="L30" s="48"/>
      <c r="M30" s="48"/>
      <c r="N30" s="74" t="s">
        <v>69</v>
      </c>
      <c r="O30" s="49"/>
      <c r="P30" s="49"/>
      <c r="Q30" s="51">
        <v>0</v>
      </c>
      <c r="R30" s="51"/>
      <c r="S30" s="51">
        <v>0</v>
      </c>
      <c r="T30" s="53"/>
      <c r="U30" s="51">
        <v>184</v>
      </c>
      <c r="V30" s="51"/>
      <c r="W30" s="51">
        <v>80</v>
      </c>
      <c r="X30" s="25"/>
      <c r="Y30" s="25"/>
      <c r="Z30" s="25"/>
    </row>
    <row r="31" spans="1:26" x14ac:dyDescent="0.35">
      <c r="A31" s="3"/>
      <c r="B31" s="31" t="s">
        <v>47</v>
      </c>
      <c r="C31" s="25"/>
      <c r="D31" s="25"/>
      <c r="E31" s="47">
        <v>184463</v>
      </c>
      <c r="F31" s="47"/>
      <c r="G31" s="47">
        <v>86481</v>
      </c>
      <c r="H31" s="47"/>
      <c r="I31" s="47">
        <v>223728</v>
      </c>
      <c r="J31" s="47"/>
      <c r="K31" s="47">
        <v>131698</v>
      </c>
      <c r="L31" s="48"/>
      <c r="M31" s="25"/>
      <c r="N31" s="31" t="s">
        <v>47</v>
      </c>
      <c r="O31" s="25"/>
      <c r="P31" s="25"/>
      <c r="Q31" s="47">
        <v>80603</v>
      </c>
      <c r="R31" s="47"/>
      <c r="S31" s="47">
        <v>37889</v>
      </c>
      <c r="T31" s="50"/>
      <c r="U31" s="47">
        <v>127580</v>
      </c>
      <c r="V31" s="47"/>
      <c r="W31" s="47">
        <v>70309</v>
      </c>
      <c r="X31" s="25"/>
      <c r="Y31" s="25"/>
      <c r="Z31" s="25"/>
    </row>
    <row r="32" spans="1:26" ht="16" x14ac:dyDescent="0.35">
      <c r="A32" s="3"/>
      <c r="B32" s="25"/>
      <c r="C32" s="25"/>
      <c r="D32" s="25"/>
      <c r="E32" s="50"/>
      <c r="F32" s="50"/>
      <c r="G32" s="50"/>
      <c r="H32" s="50"/>
      <c r="I32" s="50"/>
      <c r="J32" s="50"/>
      <c r="K32" s="50"/>
      <c r="L32" s="48"/>
      <c r="M32" s="25"/>
      <c r="N32" s="25"/>
      <c r="O32" s="25"/>
      <c r="P32" s="25"/>
      <c r="Q32" s="53" t="s">
        <v>74</v>
      </c>
      <c r="R32" s="53"/>
      <c r="S32" s="53" t="s">
        <v>74</v>
      </c>
      <c r="T32" s="53"/>
      <c r="U32" s="53" t="s">
        <v>74</v>
      </c>
      <c r="V32" s="53"/>
      <c r="W32" s="53" t="s">
        <v>74</v>
      </c>
      <c r="X32" s="25"/>
      <c r="Y32" s="25"/>
      <c r="Z32" s="25"/>
    </row>
    <row r="33" spans="1:23" ht="16" x14ac:dyDescent="0.35">
      <c r="A33" s="3"/>
      <c r="B33" s="25"/>
      <c r="C33" s="25"/>
      <c r="D33" s="25"/>
      <c r="E33" s="66"/>
      <c r="F33" s="25"/>
      <c r="G33" s="66"/>
      <c r="H33" s="50"/>
      <c r="I33" s="50"/>
      <c r="J33" s="50"/>
      <c r="K33" s="50"/>
      <c r="L33" s="48"/>
      <c r="M33" s="25"/>
      <c r="N33" s="31" t="s">
        <v>75</v>
      </c>
      <c r="O33" s="25"/>
      <c r="P33" s="25"/>
      <c r="Q33" s="51">
        <v>108095</v>
      </c>
      <c r="R33" s="51"/>
      <c r="S33" s="51">
        <v>42806</v>
      </c>
      <c r="T33" s="53"/>
      <c r="U33" s="51">
        <v>251440</v>
      </c>
      <c r="V33" s="51"/>
      <c r="W33" s="51">
        <v>127102</v>
      </c>
    </row>
    <row r="34" spans="1:23" x14ac:dyDescent="0.35">
      <c r="A34" s="1"/>
      <c r="B34" s="25"/>
      <c r="C34" s="25"/>
      <c r="D34" s="25"/>
      <c r="E34" s="50"/>
      <c r="F34" s="50"/>
      <c r="G34" s="50"/>
      <c r="H34" s="50"/>
      <c r="I34" s="50"/>
      <c r="J34" s="50"/>
      <c r="K34" s="50"/>
      <c r="L34" s="48"/>
      <c r="M34" s="25"/>
      <c r="N34" s="25"/>
      <c r="O34" s="25"/>
      <c r="P34" s="25"/>
      <c r="Q34" s="47"/>
      <c r="R34" s="47"/>
      <c r="S34" s="47"/>
      <c r="T34" s="50"/>
      <c r="U34" s="47"/>
      <c r="V34" s="47"/>
      <c r="W34" s="47"/>
    </row>
    <row r="35" spans="1:23" x14ac:dyDescent="0.35">
      <c r="A35" s="3"/>
      <c r="B35" s="25"/>
      <c r="C35" s="25"/>
      <c r="D35" s="25"/>
      <c r="E35" s="50"/>
      <c r="F35" s="50"/>
      <c r="G35" s="50"/>
      <c r="H35" s="50"/>
      <c r="I35" s="50"/>
      <c r="J35" s="50"/>
      <c r="K35" s="50"/>
      <c r="L35" s="48"/>
      <c r="M35" s="25"/>
      <c r="N35" s="49" t="s">
        <v>76</v>
      </c>
      <c r="O35" s="25"/>
      <c r="P35" s="25"/>
      <c r="Q35" s="47"/>
      <c r="R35" s="47"/>
      <c r="S35" s="47"/>
      <c r="T35" s="50"/>
      <c r="U35" s="47"/>
      <c r="V35" s="47"/>
      <c r="W35" s="47"/>
    </row>
    <row r="36" spans="1:23" x14ac:dyDescent="0.35">
      <c r="A36" s="3"/>
      <c r="B36" s="25"/>
      <c r="C36" s="25"/>
      <c r="D36" s="25"/>
      <c r="E36" s="50"/>
      <c r="F36" s="50"/>
      <c r="G36" s="50"/>
      <c r="H36" s="50"/>
      <c r="I36" s="50"/>
      <c r="J36" s="50"/>
      <c r="K36" s="50"/>
      <c r="L36" s="52"/>
      <c r="M36" s="25"/>
      <c r="N36" s="49" t="s">
        <v>50</v>
      </c>
      <c r="O36" s="48"/>
      <c r="P36" s="48"/>
      <c r="Q36" s="47">
        <v>95184</v>
      </c>
      <c r="R36" s="47"/>
      <c r="S36" s="47">
        <v>5821</v>
      </c>
      <c r="T36" s="50"/>
      <c r="U36" s="47">
        <v>95184</v>
      </c>
      <c r="V36" s="47"/>
      <c r="W36" s="47">
        <v>5821</v>
      </c>
    </row>
    <row r="37" spans="1:23" x14ac:dyDescent="0.35">
      <c r="A37" s="3"/>
      <c r="B37" s="25"/>
      <c r="C37" s="25"/>
      <c r="D37" s="25"/>
      <c r="E37" s="50"/>
      <c r="F37" s="50"/>
      <c r="G37" s="50"/>
      <c r="H37" s="50"/>
      <c r="I37" s="50"/>
      <c r="J37" s="50"/>
      <c r="K37" s="50"/>
      <c r="L37" s="48"/>
      <c r="M37" s="25"/>
      <c r="N37" s="49" t="s">
        <v>51</v>
      </c>
      <c r="O37" s="48"/>
      <c r="P37" s="48"/>
      <c r="Q37" s="47">
        <v>212</v>
      </c>
      <c r="R37" s="47"/>
      <c r="S37" s="47">
        <v>82292</v>
      </c>
      <c r="T37" s="50"/>
      <c r="U37" s="47">
        <v>212</v>
      </c>
      <c r="V37" s="47"/>
      <c r="W37" s="47">
        <v>82292</v>
      </c>
    </row>
    <row r="38" spans="1:23" ht="16" x14ac:dyDescent="0.35">
      <c r="A38" s="3"/>
      <c r="B38" s="25"/>
      <c r="C38" s="25"/>
      <c r="D38" s="25"/>
      <c r="E38" s="67"/>
      <c r="F38" s="50"/>
      <c r="G38" s="50"/>
      <c r="H38" s="50"/>
      <c r="I38" s="50"/>
      <c r="J38" s="50"/>
      <c r="K38" s="50"/>
      <c r="L38" s="48"/>
      <c r="M38" s="25"/>
      <c r="N38" s="49" t="s">
        <v>52</v>
      </c>
      <c r="O38" s="48"/>
      <c r="P38" s="48"/>
      <c r="Q38" s="51">
        <v>0</v>
      </c>
      <c r="R38" s="53"/>
      <c r="S38" s="51">
        <v>5090</v>
      </c>
      <c r="T38" s="53"/>
      <c r="U38" s="51">
        <v>0</v>
      </c>
      <c r="V38" s="53"/>
      <c r="W38" s="51">
        <v>5090</v>
      </c>
    </row>
    <row r="39" spans="1:23" x14ac:dyDescent="0.35">
      <c r="A39" s="3"/>
      <c r="B39" s="25"/>
      <c r="C39" s="25"/>
      <c r="D39" s="25"/>
      <c r="E39" s="68"/>
      <c r="F39" s="50"/>
      <c r="G39" s="50"/>
      <c r="H39" s="50"/>
      <c r="I39" s="50"/>
      <c r="J39" s="50"/>
      <c r="K39" s="50"/>
      <c r="L39" s="48"/>
      <c r="M39" s="48"/>
      <c r="N39" s="48"/>
      <c r="O39" s="48"/>
      <c r="P39" s="48"/>
      <c r="Q39" s="47">
        <v>95396</v>
      </c>
      <c r="R39" s="47"/>
      <c r="S39" s="47">
        <v>93203</v>
      </c>
      <c r="T39" s="50"/>
      <c r="U39" s="47">
        <v>95396</v>
      </c>
      <c r="V39" s="47"/>
      <c r="W39" s="47">
        <v>93203</v>
      </c>
    </row>
    <row r="40" spans="1:23" x14ac:dyDescent="0.35">
      <c r="A40" s="1"/>
      <c r="B40" s="25"/>
      <c r="C40" s="25"/>
      <c r="D40" s="25"/>
      <c r="E40" s="67"/>
      <c r="F40" s="50"/>
      <c r="G40" s="50"/>
      <c r="H40" s="50"/>
      <c r="I40" s="50"/>
      <c r="J40" s="50"/>
      <c r="K40" s="50"/>
      <c r="L40" s="25"/>
      <c r="M40" s="48"/>
      <c r="N40" s="48"/>
      <c r="O40" s="48"/>
      <c r="P40" s="48"/>
      <c r="Q40" s="47"/>
      <c r="R40" s="47"/>
      <c r="S40" s="47"/>
      <c r="T40" s="50"/>
      <c r="U40" s="47"/>
      <c r="V40" s="47"/>
      <c r="W40" s="47"/>
    </row>
    <row r="41" spans="1:23" x14ac:dyDescent="0.35">
      <c r="A41" s="3"/>
      <c r="B41" s="25"/>
      <c r="C41" s="25"/>
      <c r="D41" s="25"/>
      <c r="E41" s="67"/>
      <c r="F41" s="50"/>
      <c r="G41" s="50"/>
      <c r="H41" s="50"/>
      <c r="I41" s="50"/>
      <c r="J41" s="50"/>
      <c r="K41" s="50"/>
      <c r="L41" s="25"/>
      <c r="M41" s="48"/>
      <c r="N41" s="49" t="s">
        <v>54</v>
      </c>
      <c r="O41" s="48"/>
      <c r="P41" s="48"/>
      <c r="Q41" s="47">
        <v>0</v>
      </c>
      <c r="R41" s="50"/>
      <c r="S41" s="47">
        <v>0</v>
      </c>
      <c r="T41" s="50"/>
      <c r="U41" s="47">
        <v>31619.589710000157</v>
      </c>
      <c r="V41" s="50"/>
      <c r="W41" s="47">
        <v>12937</v>
      </c>
    </row>
    <row r="42" spans="1:23" ht="16" x14ac:dyDescent="0.35">
      <c r="A42" s="3"/>
      <c r="B42" s="25"/>
      <c r="C42" s="25"/>
      <c r="D42" s="25"/>
      <c r="E42" s="54"/>
      <c r="F42" s="50"/>
      <c r="G42" s="50"/>
      <c r="H42" s="50"/>
      <c r="I42" s="50"/>
      <c r="J42" s="50"/>
      <c r="K42" s="50"/>
      <c r="L42" s="52"/>
      <c r="M42" s="48"/>
      <c r="N42" s="49"/>
      <c r="O42" s="48"/>
      <c r="P42" s="48"/>
      <c r="Q42" s="51" t="s">
        <v>74</v>
      </c>
      <c r="R42" s="51"/>
      <c r="S42" s="51" t="s">
        <v>74</v>
      </c>
      <c r="T42" s="53"/>
      <c r="U42" s="51">
        <v>0</v>
      </c>
      <c r="V42" s="51"/>
      <c r="W42" s="51">
        <v>0</v>
      </c>
    </row>
    <row r="43" spans="1:23" x14ac:dyDescent="0.35">
      <c r="A43" s="3"/>
      <c r="B43" s="25"/>
      <c r="C43" s="25"/>
      <c r="D43" s="25"/>
      <c r="E43" s="67"/>
      <c r="F43" s="50"/>
      <c r="G43" s="50"/>
      <c r="H43" s="50"/>
      <c r="I43" s="50"/>
      <c r="J43" s="50"/>
      <c r="K43" s="50"/>
      <c r="L43" s="52"/>
      <c r="M43" s="25"/>
      <c r="N43" s="49" t="s">
        <v>77</v>
      </c>
      <c r="O43" s="48"/>
      <c r="P43" s="48"/>
      <c r="Q43" s="47">
        <v>95396</v>
      </c>
      <c r="R43" s="47"/>
      <c r="S43" s="47">
        <v>93203</v>
      </c>
      <c r="T43" s="50"/>
      <c r="U43" s="47">
        <v>127015.58971000016</v>
      </c>
      <c r="V43" s="47"/>
      <c r="W43" s="47">
        <v>106140</v>
      </c>
    </row>
    <row r="44" spans="1:23" ht="16" x14ac:dyDescent="0.35">
      <c r="A44" s="1"/>
      <c r="B44" s="25"/>
      <c r="C44" s="25"/>
      <c r="D44" s="25"/>
      <c r="E44" s="53" t="s">
        <v>74</v>
      </c>
      <c r="F44" s="53"/>
      <c r="G44" s="53" t="s">
        <v>74</v>
      </c>
      <c r="H44" s="53"/>
      <c r="I44" s="53" t="s">
        <v>74</v>
      </c>
      <c r="J44" s="53"/>
      <c r="K44" s="53" t="s">
        <v>74</v>
      </c>
      <c r="L44" s="52"/>
      <c r="M44" s="25"/>
      <c r="N44" s="49"/>
      <c r="O44" s="25"/>
      <c r="P44" s="25"/>
      <c r="Q44" s="53" t="s">
        <v>74</v>
      </c>
      <c r="R44" s="53"/>
      <c r="S44" s="53" t="s">
        <v>74</v>
      </c>
      <c r="T44" s="53"/>
      <c r="U44" s="53" t="s">
        <v>74</v>
      </c>
      <c r="V44" s="53"/>
      <c r="W44" s="53" t="s">
        <v>74</v>
      </c>
    </row>
    <row r="45" spans="1:23" ht="16" x14ac:dyDescent="0.35">
      <c r="A45" s="17"/>
      <c r="B45" s="71" t="s">
        <v>78</v>
      </c>
      <c r="C45" s="25"/>
      <c r="D45" s="25"/>
      <c r="E45" s="56">
        <v>203491</v>
      </c>
      <c r="F45" s="56"/>
      <c r="G45" s="56">
        <v>136009</v>
      </c>
      <c r="H45" s="56"/>
      <c r="I45" s="56">
        <v>378456</v>
      </c>
      <c r="J45" s="56"/>
      <c r="K45" s="56">
        <v>233242</v>
      </c>
      <c r="L45" s="48"/>
      <c r="M45" s="25"/>
      <c r="N45" s="73" t="s">
        <v>79</v>
      </c>
      <c r="O45" s="25"/>
      <c r="P45" s="25"/>
      <c r="Q45" s="56">
        <v>203491</v>
      </c>
      <c r="R45" s="56"/>
      <c r="S45" s="56">
        <v>136009</v>
      </c>
      <c r="T45" s="60"/>
      <c r="U45" s="56">
        <v>378455.58971000015</v>
      </c>
      <c r="V45" s="56"/>
      <c r="W45" s="56">
        <v>233242</v>
      </c>
    </row>
    <row r="46" spans="1:23" x14ac:dyDescent="0.35">
      <c r="A46" s="3"/>
      <c r="B46" s="34"/>
      <c r="C46" s="34"/>
      <c r="D46" s="34"/>
      <c r="E46" s="36">
        <v>0</v>
      </c>
      <c r="F46" s="57"/>
      <c r="G46" s="36">
        <v>0</v>
      </c>
      <c r="H46" s="33"/>
      <c r="I46" s="36">
        <v>0.41028999985428527</v>
      </c>
      <c r="J46" s="57"/>
      <c r="K46" s="36">
        <v>0</v>
      </c>
      <c r="L46" s="33"/>
      <c r="M46" s="34"/>
      <c r="N46" s="34"/>
      <c r="O46" s="48"/>
      <c r="P46" s="48"/>
      <c r="Q46" s="58"/>
      <c r="R46" s="34"/>
      <c r="S46" s="34"/>
      <c r="T46" s="34"/>
      <c r="U46" s="59"/>
      <c r="V46" s="34"/>
      <c r="W46" s="34"/>
    </row>
    <row r="47" spans="1:23" x14ac:dyDescent="0.35">
      <c r="A47" s="3"/>
      <c r="B47" s="34"/>
      <c r="C47" s="34"/>
      <c r="D47" s="34"/>
      <c r="E47" s="36"/>
      <c r="F47" s="57"/>
      <c r="G47" s="36"/>
      <c r="H47" s="33"/>
      <c r="I47" s="36"/>
      <c r="J47" s="57"/>
      <c r="K47" s="36"/>
      <c r="L47" s="33"/>
      <c r="M47" s="34"/>
      <c r="N47" s="34"/>
      <c r="O47" s="48"/>
      <c r="P47" s="48"/>
      <c r="Q47" s="58"/>
      <c r="R47" s="34"/>
      <c r="S47" s="34"/>
      <c r="T47" s="34"/>
      <c r="U47" s="59"/>
      <c r="V47" s="34"/>
      <c r="W47" s="34"/>
    </row>
    <row r="48" spans="1:23" x14ac:dyDescent="0.35">
      <c r="A48" s="3"/>
      <c r="B48" s="76" t="s">
        <v>80</v>
      </c>
      <c r="C48" s="76"/>
      <c r="D48" s="76"/>
      <c r="E48" s="76"/>
      <c r="F48" s="76"/>
      <c r="G48" s="76"/>
      <c r="H48" s="76"/>
      <c r="I48" s="29"/>
      <c r="J48" s="61"/>
      <c r="K48" s="29"/>
      <c r="L48" s="26"/>
      <c r="M48" s="28"/>
      <c r="N48" s="28"/>
      <c r="O48" s="62"/>
      <c r="P48" s="62"/>
      <c r="Q48" s="63"/>
      <c r="R48" s="28"/>
      <c r="S48" s="28"/>
      <c r="T48" s="28"/>
      <c r="U48" s="64"/>
      <c r="V48" s="28"/>
      <c r="W48" s="28"/>
    </row>
    <row r="49" spans="1:23" x14ac:dyDescent="0.35">
      <c r="A49" s="3"/>
      <c r="B49" s="69"/>
      <c r="C49" s="34"/>
      <c r="D49" s="34"/>
      <c r="E49" s="36"/>
      <c r="F49" s="57"/>
      <c r="G49" s="36"/>
      <c r="H49" s="33"/>
      <c r="I49" s="36"/>
      <c r="J49" s="57"/>
      <c r="K49" s="36"/>
      <c r="L49" s="33"/>
      <c r="M49" s="34"/>
      <c r="N49" s="34"/>
      <c r="O49" s="48"/>
      <c r="P49" s="48"/>
      <c r="Q49" s="58"/>
      <c r="R49" s="34"/>
      <c r="S49" s="34"/>
      <c r="T49" s="34"/>
      <c r="U49" s="59"/>
      <c r="V49" s="34"/>
      <c r="W49" s="34"/>
    </row>
    <row r="50" spans="1:23" x14ac:dyDescent="0.35">
      <c r="A50" s="3"/>
      <c r="B50" s="69"/>
      <c r="C50" s="34"/>
      <c r="D50" s="34"/>
      <c r="E50" s="36"/>
      <c r="F50" s="57"/>
      <c r="G50" s="36"/>
      <c r="H50" s="33"/>
      <c r="I50" s="36"/>
      <c r="J50" s="57"/>
      <c r="K50" s="36"/>
      <c r="L50" s="33"/>
      <c r="M50" s="34"/>
      <c r="N50" s="34"/>
      <c r="O50" s="48"/>
      <c r="P50" s="48"/>
      <c r="Q50" s="58"/>
      <c r="R50" s="34"/>
      <c r="S50" s="34"/>
      <c r="T50" s="34"/>
      <c r="U50" s="59"/>
      <c r="V50" s="34"/>
      <c r="W50" s="34"/>
    </row>
    <row r="51" spans="1:23" x14ac:dyDescent="0.35">
      <c r="B51" s="69"/>
      <c r="C51" s="34"/>
      <c r="D51" s="34"/>
      <c r="E51" s="36"/>
      <c r="F51" s="57"/>
      <c r="G51" s="36"/>
      <c r="H51" s="33"/>
      <c r="I51" s="36"/>
      <c r="J51" s="57"/>
      <c r="K51" s="36"/>
      <c r="L51" s="33"/>
      <c r="M51" s="34"/>
      <c r="N51" s="34"/>
      <c r="O51" s="48"/>
      <c r="P51" s="48"/>
      <c r="Q51" s="58"/>
      <c r="R51" s="34"/>
      <c r="S51" s="34"/>
      <c r="T51" s="34"/>
      <c r="U51" s="59"/>
      <c r="V51" s="34"/>
      <c r="W51" s="34"/>
    </row>
    <row r="52" spans="1:23" x14ac:dyDescent="0.35">
      <c r="B52" s="69"/>
      <c r="C52" s="34"/>
      <c r="D52" s="34"/>
      <c r="E52" s="36"/>
      <c r="F52" s="57"/>
      <c r="G52" s="36"/>
      <c r="H52" s="33"/>
      <c r="I52" s="36"/>
      <c r="J52" s="57"/>
      <c r="K52" s="36"/>
      <c r="L52" s="33"/>
      <c r="M52" s="34"/>
      <c r="N52" s="34"/>
      <c r="O52" s="48"/>
      <c r="P52" s="48"/>
      <c r="Q52" s="58"/>
      <c r="R52" s="34"/>
      <c r="S52" s="34"/>
      <c r="T52" s="34"/>
      <c r="U52" s="59"/>
      <c r="V52" s="34"/>
      <c r="W52" s="34"/>
    </row>
    <row r="53" spans="1:23" x14ac:dyDescent="0.35">
      <c r="B53" s="69"/>
      <c r="C53" s="34"/>
      <c r="D53" s="34"/>
      <c r="E53" s="36"/>
      <c r="F53" s="57"/>
      <c r="G53" s="36"/>
      <c r="H53" s="33"/>
      <c r="I53" s="36"/>
      <c r="J53" s="57"/>
      <c r="K53" s="36"/>
      <c r="L53" s="33"/>
      <c r="M53" s="34"/>
      <c r="N53" s="34"/>
      <c r="O53" s="48"/>
      <c r="P53" s="48"/>
      <c r="Q53" s="58"/>
      <c r="R53" s="34"/>
      <c r="S53" s="34"/>
      <c r="T53" s="34"/>
      <c r="U53" s="59"/>
      <c r="V53" s="34"/>
      <c r="W53" s="34"/>
    </row>
    <row r="54" spans="1:23" x14ac:dyDescent="0.35">
      <c r="B54" s="69"/>
      <c r="C54" s="34"/>
      <c r="D54" s="34"/>
      <c r="E54" s="36"/>
      <c r="F54" s="57"/>
      <c r="G54" s="36"/>
      <c r="H54" s="33"/>
      <c r="I54" s="36"/>
      <c r="J54" s="57"/>
      <c r="K54" s="36"/>
      <c r="L54" s="33"/>
      <c r="M54" s="34"/>
      <c r="N54" s="34"/>
      <c r="O54" s="48"/>
      <c r="P54" s="48"/>
      <c r="Q54" s="58"/>
      <c r="R54" s="34"/>
      <c r="S54" s="34"/>
      <c r="T54" s="34"/>
      <c r="U54" s="59"/>
      <c r="V54" s="34"/>
      <c r="W54" s="34"/>
    </row>
    <row r="55" spans="1:23" x14ac:dyDescent="0.35">
      <c r="B55" s="69"/>
      <c r="C55" s="34"/>
      <c r="D55" s="34"/>
      <c r="E55" s="36"/>
      <c r="F55" s="57"/>
      <c r="G55" s="36"/>
      <c r="H55" s="33"/>
      <c r="I55" s="36"/>
      <c r="J55" s="57"/>
      <c r="K55" s="36"/>
      <c r="L55" s="33"/>
      <c r="M55" s="34"/>
      <c r="N55" s="34"/>
      <c r="O55" s="48"/>
      <c r="P55" s="48"/>
      <c r="Q55" s="58"/>
      <c r="R55" s="34"/>
      <c r="S55" s="34"/>
      <c r="T55" s="34"/>
      <c r="U55" s="59"/>
      <c r="V55" s="34"/>
      <c r="W55" s="34"/>
    </row>
    <row r="56" spans="1:23" x14ac:dyDescent="0.35">
      <c r="B56" s="69"/>
      <c r="C56" s="34"/>
      <c r="D56" s="34"/>
      <c r="E56" s="36"/>
      <c r="F56" s="57"/>
      <c r="G56" s="36"/>
      <c r="H56" s="33"/>
      <c r="I56" s="36"/>
      <c r="J56" s="57"/>
      <c r="K56" s="36"/>
      <c r="L56" s="33"/>
      <c r="M56" s="34"/>
      <c r="N56" s="34"/>
      <c r="O56" s="48"/>
      <c r="P56" s="48"/>
      <c r="Q56" s="58"/>
      <c r="R56" s="34"/>
      <c r="S56" s="34"/>
      <c r="T56" s="34"/>
      <c r="U56" s="59"/>
      <c r="V56" s="34"/>
      <c r="W56" s="34"/>
    </row>
    <row r="57" spans="1:23" x14ac:dyDescent="0.35">
      <c r="B57" s="69"/>
      <c r="C57" s="34"/>
      <c r="D57" s="34"/>
      <c r="E57" s="36"/>
      <c r="F57" s="57"/>
      <c r="G57" s="36"/>
      <c r="H57" s="33"/>
      <c r="I57" s="36"/>
      <c r="J57" s="57"/>
      <c r="K57" s="36"/>
      <c r="L57" s="33"/>
      <c r="M57" s="34"/>
      <c r="N57" s="34"/>
      <c r="O57" s="48"/>
      <c r="P57" s="48"/>
      <c r="Q57" s="58"/>
      <c r="R57" s="34"/>
      <c r="S57" s="34"/>
      <c r="T57" s="34"/>
      <c r="U57" s="59"/>
      <c r="V57" s="34"/>
      <c r="W57" s="34"/>
    </row>
    <row r="58" spans="1:23" x14ac:dyDescent="0.35">
      <c r="B58" s="69"/>
      <c r="C58" s="34"/>
      <c r="D58" s="34"/>
      <c r="E58" s="36"/>
      <c r="F58" s="57"/>
      <c r="G58" s="36"/>
      <c r="H58" s="33"/>
      <c r="I58" s="36"/>
      <c r="J58" s="57"/>
      <c r="K58" s="36"/>
      <c r="L58" s="33"/>
      <c r="M58" s="34"/>
      <c r="N58" s="34"/>
      <c r="O58" s="48"/>
      <c r="P58" s="48"/>
      <c r="Q58" s="58"/>
      <c r="R58" s="34"/>
      <c r="S58" s="34"/>
      <c r="T58" s="34"/>
      <c r="U58" s="59"/>
      <c r="V58" s="34"/>
      <c r="W58" s="34"/>
    </row>
    <row r="59" spans="1:23" x14ac:dyDescent="0.35">
      <c r="B59" s="69"/>
      <c r="C59" s="34"/>
      <c r="D59" s="34"/>
      <c r="E59" s="36"/>
      <c r="F59" s="57"/>
      <c r="G59" s="36"/>
      <c r="H59" s="33"/>
      <c r="I59" s="36"/>
      <c r="J59" s="57"/>
      <c r="K59" s="36"/>
      <c r="L59" s="33"/>
      <c r="M59" s="34"/>
      <c r="N59" s="34"/>
      <c r="O59" s="48"/>
      <c r="P59" s="48"/>
      <c r="Q59" s="58"/>
      <c r="R59" s="34"/>
      <c r="S59" s="34"/>
      <c r="T59" s="34"/>
      <c r="U59" s="59"/>
      <c r="V59" s="34"/>
      <c r="W59" s="34"/>
    </row>
    <row r="60" spans="1:23" x14ac:dyDescent="0.35">
      <c r="B60" s="69"/>
      <c r="C60" s="34"/>
      <c r="D60" s="34"/>
      <c r="E60" s="36"/>
      <c r="F60" s="57"/>
      <c r="G60" s="36"/>
      <c r="H60" s="33"/>
      <c r="I60" s="36"/>
      <c r="J60" s="57"/>
      <c r="K60" s="36"/>
      <c r="L60" s="33"/>
      <c r="M60" s="34"/>
      <c r="N60" s="34"/>
      <c r="O60" s="48"/>
      <c r="P60" s="48"/>
      <c r="Q60" s="58"/>
      <c r="R60" s="34"/>
      <c r="S60" s="34"/>
      <c r="T60" s="34"/>
      <c r="U60" s="59"/>
      <c r="V60" s="34"/>
      <c r="W60" s="34"/>
    </row>
    <row r="61" spans="1:23" x14ac:dyDescent="0.35">
      <c r="B61" s="69"/>
      <c r="C61" s="34"/>
      <c r="D61" s="34"/>
      <c r="E61" s="36"/>
      <c r="F61" s="57"/>
      <c r="G61" s="36"/>
      <c r="H61" s="33"/>
      <c r="I61" s="36"/>
      <c r="J61" s="57"/>
      <c r="K61" s="36"/>
      <c r="L61" s="33"/>
      <c r="M61" s="34"/>
      <c r="N61" s="34"/>
      <c r="O61" s="48"/>
      <c r="P61" s="48"/>
      <c r="Q61" s="58"/>
      <c r="R61" s="34"/>
      <c r="S61" s="34"/>
      <c r="T61" s="34"/>
      <c r="U61" s="59"/>
      <c r="V61" s="34"/>
      <c r="W61" s="34"/>
    </row>
    <row r="62" spans="1:23" x14ac:dyDescent="0.35">
      <c r="B62" s="69"/>
      <c r="C62" s="34"/>
      <c r="D62" s="34"/>
      <c r="E62" s="36"/>
      <c r="F62" s="57"/>
      <c r="G62" s="36"/>
      <c r="H62" s="33"/>
      <c r="I62" s="36"/>
      <c r="J62" s="57"/>
      <c r="K62" s="36"/>
      <c r="L62" s="33"/>
      <c r="M62" s="34"/>
      <c r="N62" s="34"/>
      <c r="O62" s="48"/>
      <c r="P62" s="48"/>
      <c r="Q62" s="58"/>
      <c r="R62" s="34"/>
      <c r="S62" s="34"/>
      <c r="T62" s="34"/>
      <c r="U62" s="59"/>
      <c r="V62" s="34"/>
      <c r="W62" s="34"/>
    </row>
    <row r="63" spans="1:23" x14ac:dyDescent="0.35">
      <c r="B63" s="69"/>
      <c r="C63" s="34"/>
      <c r="D63" s="34"/>
      <c r="E63" s="36"/>
      <c r="F63" s="57"/>
      <c r="G63" s="36"/>
      <c r="H63" s="33"/>
      <c r="I63" s="36"/>
      <c r="J63" s="57"/>
      <c r="K63" s="36"/>
      <c r="L63" s="33"/>
      <c r="M63" s="34"/>
      <c r="N63" s="34"/>
      <c r="O63" s="48"/>
      <c r="P63" s="48"/>
      <c r="Q63" s="58"/>
      <c r="R63" s="34"/>
      <c r="S63" s="34"/>
      <c r="T63" s="34"/>
      <c r="U63" s="59"/>
      <c r="V63" s="34"/>
      <c r="W63" s="34"/>
    </row>
    <row r="64" spans="1:23" x14ac:dyDescent="0.35">
      <c r="B64" s="69"/>
      <c r="C64" s="34"/>
      <c r="D64" s="34"/>
      <c r="E64" s="36"/>
      <c r="F64" s="57"/>
      <c r="G64" s="36"/>
      <c r="H64" s="33"/>
      <c r="I64" s="36"/>
      <c r="J64" s="57"/>
      <c r="K64" s="36"/>
      <c r="L64" s="33"/>
      <c r="M64" s="34"/>
      <c r="N64" s="34"/>
      <c r="O64" s="48"/>
      <c r="P64" s="48"/>
      <c r="Q64" s="58"/>
      <c r="R64" s="34"/>
      <c r="S64" s="34"/>
      <c r="T64" s="34"/>
      <c r="U64" s="59"/>
      <c r="V64" s="34"/>
      <c r="W64" s="34"/>
    </row>
    <row r="65" spans="1:23" x14ac:dyDescent="0.35">
      <c r="A65" s="25"/>
      <c r="B65" s="69"/>
      <c r="C65" s="34"/>
      <c r="D65" s="34"/>
      <c r="E65" s="36"/>
      <c r="F65" s="57"/>
      <c r="G65" s="36"/>
      <c r="H65" s="33"/>
      <c r="I65" s="36"/>
      <c r="J65" s="57"/>
      <c r="K65" s="36"/>
      <c r="L65" s="33"/>
      <c r="M65" s="34"/>
      <c r="N65" s="34"/>
      <c r="O65" s="48"/>
      <c r="P65" s="48"/>
      <c r="Q65" s="58"/>
      <c r="R65" s="34"/>
      <c r="S65" s="34"/>
      <c r="T65" s="34"/>
      <c r="U65" s="59"/>
      <c r="V65" s="34"/>
      <c r="W65" s="34"/>
    </row>
    <row r="66" spans="1:23" x14ac:dyDescent="0.35">
      <c r="A66" s="25"/>
      <c r="B66" s="25"/>
      <c r="C66" s="25"/>
      <c r="D66" s="25"/>
      <c r="E66" s="55"/>
      <c r="F66" s="25"/>
      <c r="G66" s="25"/>
      <c r="H66" s="25"/>
      <c r="I66" s="55"/>
      <c r="J66" s="25"/>
      <c r="K66" s="25"/>
      <c r="L66" s="25"/>
      <c r="M66" s="25"/>
      <c r="N66" s="25"/>
      <c r="O66" s="25"/>
      <c r="P66" s="25"/>
      <c r="Q66" s="55"/>
      <c r="R66" s="25"/>
      <c r="S66" s="25"/>
      <c r="T66" s="25"/>
      <c r="U66" s="55"/>
      <c r="V66" s="25"/>
      <c r="W66" s="25"/>
    </row>
    <row r="68" spans="1:23" x14ac:dyDescent="0.35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</row>
    <row r="69" spans="1:23" x14ac:dyDescent="0.3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</row>
    <row r="70" spans="1:23" x14ac:dyDescent="0.3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</row>
    <row r="71" spans="1:23" x14ac:dyDescent="0.35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</row>
    <row r="72" spans="1:23" x14ac:dyDescent="0.35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</row>
  </sheetData>
  <mergeCells count="5">
    <mergeCell ref="U11:W11"/>
    <mergeCell ref="B48:H48"/>
    <mergeCell ref="E11:G11"/>
    <mergeCell ref="I11:K11"/>
    <mergeCell ref="Q11:S1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Cálculo Convenants</vt:lpstr>
      <vt:lpstr>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DE ALMEIDA</dc:creator>
  <cp:lastModifiedBy>CAROLINE DE ALMEIDA</cp:lastModifiedBy>
  <dcterms:created xsi:type="dcterms:W3CDTF">2022-02-28T15:09:33Z</dcterms:created>
  <dcterms:modified xsi:type="dcterms:W3CDTF">2022-04-29T19:11:30Z</dcterms:modified>
</cp:coreProperties>
</file>